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公営企業関係\経営比較分析表\HP用\"/>
    </mc:Choice>
  </mc:AlternateContent>
  <workbookProtection workbookAlgorithmName="SHA-512" workbookHashValue="J5f7l7Sv9S9qfIhDwzpTyYpbpNydX7TdsgzGWEd48oa0lsinvaaJe4TuSejVfgk88u4ob5kv4ZwE4j5jSsv7Rg==" workbookSaltValue="4J7BiGuK3QCy3POC1M3FLQ==" workbookSpinCount="100000" lockStructure="1"/>
  <bookViews>
    <workbookView xWindow="0" yWindow="0" windowWidth="20490" windowHeight="655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Z12" i="5"/>
  <c r="KF12" i="5"/>
  <c r="KE12" i="5"/>
  <c r="KD12" i="5"/>
  <c r="KC12" i="5"/>
  <c r="KB12" i="5"/>
  <c r="JT12" i="5"/>
  <c r="IG12" i="5"/>
  <c r="IF12" i="5"/>
  <c r="IE12" i="5"/>
  <c r="ID12" i="5"/>
  <c r="IC12" i="5"/>
  <c r="HI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D10" i="5"/>
  <c r="KU9" i="5"/>
  <c r="IV9" i="5"/>
  <c r="GW9" i="5"/>
  <c r="EX9" i="5"/>
  <c r="CY9" i="5"/>
  <c r="MK8" i="5"/>
  <c r="MN12" i="5" s="1"/>
  <c r="MJ8" i="5"/>
  <c r="LZ8" i="5"/>
  <c r="LQ8" i="5"/>
  <c r="LP8" i="5"/>
  <c r="LG8" i="5"/>
  <c r="LF8" i="5"/>
  <c r="KW8" i="5"/>
  <c r="KV8" i="5"/>
  <c r="KU8" i="5"/>
  <c r="KL8" i="5"/>
  <c r="KP12" i="5" s="1"/>
  <c r="KK8" i="5"/>
  <c r="KA8" i="5"/>
  <c r="JR8" i="5"/>
  <c r="JQ8" i="5"/>
  <c r="JH8" i="5"/>
  <c r="JK12" i="5" s="1"/>
  <c r="JG8" i="5"/>
  <c r="IX8" i="5"/>
  <c r="IW8" i="5"/>
  <c r="IV8" i="5"/>
  <c r="IM8" i="5"/>
  <c r="IL8" i="5"/>
  <c r="IB8" i="5"/>
  <c r="HS8" i="5"/>
  <c r="HR8" i="5"/>
  <c r="HI8" i="5"/>
  <c r="HH8" i="5"/>
  <c r="GY8" i="5"/>
  <c r="GZ12" i="5" s="1"/>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M6" i="5"/>
  <c r="GN8" i="5" s="1"/>
  <c r="L6" i="5"/>
  <c r="K6" i="5"/>
  <c r="J6" i="5"/>
  <c r="I6" i="5"/>
  <c r="B3" i="4" s="1"/>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F9" i="4"/>
  <c r="N7" i="4"/>
  <c r="N5" i="4"/>
  <c r="J5" i="4"/>
  <c r="F5" i="4"/>
  <c r="N3" i="4"/>
  <c r="J3" i="4"/>
  <c r="F3" i="4"/>
  <c r="B1" i="4"/>
  <c r="GP18" i="5" l="1"/>
  <c r="GR12" i="5"/>
  <c r="GN12" i="5"/>
  <c r="GO18" i="5"/>
  <c r="GQ12" i="5"/>
  <c r="GR18" i="5"/>
  <c r="GN18" i="5"/>
  <c r="GQ18" i="5"/>
  <c r="GO12" i="5"/>
  <c r="GP12" i="5"/>
  <c r="LU16" i="5"/>
  <c r="KF16" i="5"/>
  <c r="IQ16" i="5"/>
  <c r="HC16" i="5"/>
  <c r="FN16" i="5"/>
  <c r="DY16" i="5"/>
  <c r="CJ16" i="5"/>
  <c r="LK16" i="5"/>
  <c r="JV16" i="5"/>
  <c r="IG16" i="5"/>
  <c r="GR16" i="5"/>
  <c r="FD16" i="5"/>
  <c r="DO16" i="5"/>
  <c r="BY16" i="5"/>
  <c r="ME16" i="5"/>
  <c r="KP16" i="5"/>
  <c r="JB16" i="5"/>
  <c r="HM16" i="5"/>
  <c r="FX16" i="5"/>
  <c r="EI16" i="5"/>
  <c r="CT16" i="5"/>
  <c r="BC16" i="5"/>
  <c r="LU10" i="5"/>
  <c r="LA16" i="5"/>
  <c r="ES16" i="5"/>
  <c r="KF10" i="5"/>
  <c r="IQ10" i="5"/>
  <c r="HC10" i="5"/>
  <c r="FN10" i="5"/>
  <c r="DY10" i="5"/>
  <c r="CJ10" i="5"/>
  <c r="LA10" i="5"/>
  <c r="ES10" i="5"/>
  <c r="JL16" i="5"/>
  <c r="DE16" i="5"/>
  <c r="LK10" i="5"/>
  <c r="JV10" i="5"/>
  <c r="IG10" i="5"/>
  <c r="GR10" i="5"/>
  <c r="FD10" i="5"/>
  <c r="DO10" i="5"/>
  <c r="BY10" i="5"/>
  <c r="BN16" i="5"/>
  <c r="MO10" i="5"/>
  <c r="HW10" i="5"/>
  <c r="GH10" i="5"/>
  <c r="MO16" i="5"/>
  <c r="GH16" i="5"/>
  <c r="KP10" i="5"/>
  <c r="JB10" i="5"/>
  <c r="HM10" i="5"/>
  <c r="FX10" i="5"/>
  <c r="EI10" i="5"/>
  <c r="CT10" i="5"/>
  <c r="BC10" i="5"/>
  <c r="N11" i="4"/>
  <c r="HW16" i="5"/>
  <c r="ME10" i="5"/>
  <c r="JL10" i="5"/>
  <c r="DE10" i="5"/>
  <c r="BN10" i="5"/>
  <c r="MM16" i="5"/>
  <c r="KY16" i="5"/>
  <c r="JJ16" i="5"/>
  <c r="HU16" i="5"/>
  <c r="GF16" i="5"/>
  <c r="EQ16" i="5"/>
  <c r="DC16" i="5"/>
  <c r="BL16" i="5"/>
  <c r="MC16" i="5"/>
  <c r="KN16" i="5"/>
  <c r="IZ16" i="5"/>
  <c r="HK16" i="5"/>
  <c r="FV16" i="5"/>
  <c r="EG16" i="5"/>
  <c r="CR16" i="5"/>
  <c r="BA16" i="5"/>
  <c r="LI16" i="5"/>
  <c r="JT16" i="5"/>
  <c r="IE16" i="5"/>
  <c r="GP16" i="5"/>
  <c r="FB16" i="5"/>
  <c r="DM16" i="5"/>
  <c r="BW16" i="5"/>
  <c r="MM10" i="5"/>
  <c r="CH10" i="5"/>
  <c r="DW10" i="5"/>
  <c r="IO10" i="5"/>
  <c r="EZ8" i="5"/>
  <c r="FT8" i="5"/>
  <c r="HM18" i="5"/>
  <c r="HI18" i="5"/>
  <c r="HK12" i="5"/>
  <c r="HL18" i="5"/>
  <c r="HJ12" i="5"/>
  <c r="HK18" i="5"/>
  <c r="HJ18" i="5"/>
  <c r="HL12" i="5"/>
  <c r="JB18" i="5"/>
  <c r="IX18" i="5"/>
  <c r="IZ12" i="5"/>
  <c r="JA18" i="5"/>
  <c r="IY12" i="5"/>
  <c r="IZ18" i="5"/>
  <c r="IY18" i="5"/>
  <c r="JA12" i="5"/>
  <c r="JT18" i="5"/>
  <c r="JV12" i="5"/>
  <c r="JR12" i="5"/>
  <c r="JS18" i="5"/>
  <c r="JU12" i="5"/>
  <c r="JV18" i="5"/>
  <c r="JR18" i="5"/>
  <c r="JU18" i="5"/>
  <c r="JS12" i="5"/>
  <c r="LI18" i="5"/>
  <c r="LK12" i="5"/>
  <c r="LG12" i="5"/>
  <c r="LH18" i="5"/>
  <c r="LJ12" i="5"/>
  <c r="LK18" i="5"/>
  <c r="LG18" i="5"/>
  <c r="LJ18" i="5"/>
  <c r="LH12" i="5"/>
  <c r="C10" i="5"/>
  <c r="BW10" i="5"/>
  <c r="DM10" i="5"/>
  <c r="FB10" i="5"/>
  <c r="GP10" i="5"/>
  <c r="IE10" i="5"/>
  <c r="JT10" i="5"/>
  <c r="LI10" i="5"/>
  <c r="LS10" i="5"/>
  <c r="MC10" i="5"/>
  <c r="DW16" i="5"/>
  <c r="KD16" i="5"/>
  <c r="FL10" i="5"/>
  <c r="HA10" i="5"/>
  <c r="FL16" i="5"/>
  <c r="LS16" i="5"/>
  <c r="B5" i="4"/>
  <c r="J11" i="4"/>
  <c r="FJ8" i="5"/>
  <c r="GZ18" i="5"/>
  <c r="HB12" i="5"/>
  <c r="HC18" i="5"/>
  <c r="GY18" i="5"/>
  <c r="HA12" i="5"/>
  <c r="HB18" i="5"/>
  <c r="HA18" i="5"/>
  <c r="HC12" i="5"/>
  <c r="GY12" i="5"/>
  <c r="HV18" i="5"/>
  <c r="HT12" i="5"/>
  <c r="HU18" i="5"/>
  <c r="HW12" i="5"/>
  <c r="HS12" i="5"/>
  <c r="HT18" i="5"/>
  <c r="HW18" i="5"/>
  <c r="HS18" i="5"/>
  <c r="HU12" i="5"/>
  <c r="JK18" i="5"/>
  <c r="JI12" i="5"/>
  <c r="JJ18" i="5"/>
  <c r="JL12" i="5"/>
  <c r="JH12" i="5"/>
  <c r="JI18" i="5"/>
  <c r="JL18" i="5"/>
  <c r="JH18" i="5"/>
  <c r="JJ12" i="5"/>
  <c r="KZ18" i="5"/>
  <c r="KX12" i="5"/>
  <c r="KY18" i="5"/>
  <c r="LA12" i="5"/>
  <c r="KW12" i="5"/>
  <c r="KX18" i="5"/>
  <c r="LA18" i="5"/>
  <c r="KW18" i="5"/>
  <c r="KY12" i="5"/>
  <c r="LR18" i="5"/>
  <c r="LT12" i="5"/>
  <c r="LU18" i="5"/>
  <c r="LQ18" i="5"/>
  <c r="LS12" i="5"/>
  <c r="LT18" i="5"/>
  <c r="LS18" i="5"/>
  <c r="LU12" i="5"/>
  <c r="LQ12" i="5"/>
  <c r="E10" i="5"/>
  <c r="BA10" i="5"/>
  <c r="CR10" i="5"/>
  <c r="EG10" i="5"/>
  <c r="FV10" i="5"/>
  <c r="HK10" i="5"/>
  <c r="IZ10" i="5"/>
  <c r="KN10" i="5"/>
  <c r="HM12" i="5"/>
  <c r="IX12" i="5"/>
  <c r="LI12" i="5"/>
  <c r="HA16" i="5"/>
  <c r="IN18" i="5"/>
  <c r="IP12" i="5"/>
  <c r="IQ18" i="5"/>
  <c r="IM18" i="5"/>
  <c r="IO12" i="5"/>
  <c r="IP18" i="5"/>
  <c r="IO18" i="5"/>
  <c r="IQ12" i="5"/>
  <c r="IM12" i="5"/>
  <c r="MN18" i="5"/>
  <c r="ML12" i="5"/>
  <c r="MM18" i="5"/>
  <c r="MO12" i="5"/>
  <c r="MK12" i="5"/>
  <c r="ML18" i="5"/>
  <c r="MO18" i="5"/>
  <c r="MK18" i="5"/>
  <c r="MM12" i="5"/>
  <c r="KD10" i="5"/>
  <c r="IN12" i="5"/>
  <c r="KP18" i="5"/>
  <c r="KL18" i="5"/>
  <c r="KN12" i="5"/>
  <c r="KO18" i="5"/>
  <c r="KM12" i="5"/>
  <c r="KN18" i="5"/>
  <c r="KM18" i="5"/>
  <c r="KO12" i="5"/>
  <c r="B10" i="5"/>
  <c r="BL10" i="5"/>
  <c r="DC10" i="5"/>
  <c r="EQ10" i="5"/>
  <c r="GF10" i="5"/>
  <c r="HU10" i="5"/>
  <c r="JJ10" i="5"/>
  <c r="KY10" i="5"/>
  <c r="HV12" i="5"/>
  <c r="JB12" i="5"/>
  <c r="KL12" i="5"/>
  <c r="LR12" i="5"/>
  <c r="CH16" i="5"/>
  <c r="IO16" i="5"/>
  <c r="FX18" i="5" l="1"/>
  <c r="FT18" i="5"/>
  <c r="FV12" i="5"/>
  <c r="FW18" i="5"/>
  <c r="FU12" i="5"/>
  <c r="FV18" i="5"/>
  <c r="FU18" i="5"/>
  <c r="FW12" i="5"/>
  <c r="FX12" i="5"/>
  <c r="FT12" i="5"/>
  <c r="LQ16" i="5"/>
  <c r="KB16" i="5"/>
  <c r="IM16" i="5"/>
  <c r="GY16" i="5"/>
  <c r="FJ16" i="5"/>
  <c r="DU16" i="5"/>
  <c r="CF16" i="5"/>
  <c r="LG16" i="5"/>
  <c r="JR16" i="5"/>
  <c r="IC16" i="5"/>
  <c r="GN16" i="5"/>
  <c r="EZ16" i="5"/>
  <c r="DK16" i="5"/>
  <c r="BU16" i="5"/>
  <c r="MA16" i="5"/>
  <c r="KL16" i="5"/>
  <c r="IX16" i="5"/>
  <c r="HI16" i="5"/>
  <c r="FT16" i="5"/>
  <c r="EE16" i="5"/>
  <c r="CP16" i="5"/>
  <c r="AY16" i="5"/>
  <c r="LQ10" i="5"/>
  <c r="MK16" i="5"/>
  <c r="GD16" i="5"/>
  <c r="KB10" i="5"/>
  <c r="IM10" i="5"/>
  <c r="GY10" i="5"/>
  <c r="FJ10" i="5"/>
  <c r="DU10" i="5"/>
  <c r="CF10" i="5"/>
  <c r="JH10" i="5"/>
  <c r="DA10" i="5"/>
  <c r="KW16" i="5"/>
  <c r="EO16" i="5"/>
  <c r="MK10" i="5"/>
  <c r="MA10" i="5"/>
  <c r="LG10" i="5"/>
  <c r="JR10" i="5"/>
  <c r="IC10" i="5"/>
  <c r="GN10" i="5"/>
  <c r="EZ10" i="5"/>
  <c r="DK10" i="5"/>
  <c r="BU10" i="5"/>
  <c r="JH16" i="5"/>
  <c r="KW10" i="5"/>
  <c r="EO10" i="5"/>
  <c r="BJ10" i="5"/>
  <c r="HS16" i="5"/>
  <c r="BJ16" i="5"/>
  <c r="KL10" i="5"/>
  <c r="IX10" i="5"/>
  <c r="HI10" i="5"/>
  <c r="FT10" i="5"/>
  <c r="EE10" i="5"/>
  <c r="CP10" i="5"/>
  <c r="AY10" i="5"/>
  <c r="F11" i="4"/>
  <c r="DA16" i="5"/>
  <c r="HS10" i="5"/>
  <c r="GD10" i="5"/>
  <c r="LH16" i="5"/>
  <c r="JS16" i="5"/>
  <c r="ID16" i="5"/>
  <c r="GO16" i="5"/>
  <c r="FA16" i="5"/>
  <c r="DL16" i="5"/>
  <c r="BV16" i="5"/>
  <c r="ML16" i="5"/>
  <c r="KX16" i="5"/>
  <c r="JI16" i="5"/>
  <c r="HT16" i="5"/>
  <c r="GE16" i="5"/>
  <c r="EP16" i="5"/>
  <c r="DB16" i="5"/>
  <c r="BK16" i="5"/>
  <c r="LR16" i="5"/>
  <c r="KC16" i="5"/>
  <c r="IN16" i="5"/>
  <c r="GZ16" i="5"/>
  <c r="FK16" i="5"/>
  <c r="DV16" i="5"/>
  <c r="CG16" i="5"/>
  <c r="HJ16" i="5"/>
  <c r="AZ16" i="5"/>
  <c r="ML10" i="5"/>
  <c r="MB10" i="5"/>
  <c r="LR10" i="5"/>
  <c r="LH10" i="5"/>
  <c r="JS10" i="5"/>
  <c r="ID10" i="5"/>
  <c r="GO10" i="5"/>
  <c r="FA10" i="5"/>
  <c r="DL10" i="5"/>
  <c r="BV10" i="5"/>
  <c r="HJ10" i="5"/>
  <c r="FU10" i="5"/>
  <c r="EF10" i="5"/>
  <c r="AZ10" i="5"/>
  <c r="MB16" i="5"/>
  <c r="FU16" i="5"/>
  <c r="KX10" i="5"/>
  <c r="JI10" i="5"/>
  <c r="HT10" i="5"/>
  <c r="GE10" i="5"/>
  <c r="EP10" i="5"/>
  <c r="DB10" i="5"/>
  <c r="BK10" i="5"/>
  <c r="KM16" i="5"/>
  <c r="EF16" i="5"/>
  <c r="IY10" i="5"/>
  <c r="CQ10" i="5"/>
  <c r="H11" i="4"/>
  <c r="IY16" i="5"/>
  <c r="CQ16" i="5"/>
  <c r="KC10" i="5"/>
  <c r="IN10" i="5"/>
  <c r="GZ10" i="5"/>
  <c r="FK10" i="5"/>
  <c r="DV10" i="5"/>
  <c r="CG10" i="5"/>
  <c r="KM10" i="5"/>
  <c r="FB18" i="5"/>
  <c r="FD12" i="5"/>
  <c r="EZ12" i="5"/>
  <c r="FA18" i="5"/>
  <c r="FC12" i="5"/>
  <c r="FD18" i="5"/>
  <c r="EZ18" i="5"/>
  <c r="FC18" i="5"/>
  <c r="FA12" i="5"/>
  <c r="FB12" i="5"/>
  <c r="MD16" i="5"/>
  <c r="KO16" i="5"/>
  <c r="JA16" i="5"/>
  <c r="HL16" i="5"/>
  <c r="FW16" i="5"/>
  <c r="EH16" i="5"/>
  <c r="CS16" i="5"/>
  <c r="BB16" i="5"/>
  <c r="LT16" i="5"/>
  <c r="KE16" i="5"/>
  <c r="IP16" i="5"/>
  <c r="HB16" i="5"/>
  <c r="FM16" i="5"/>
  <c r="DX16" i="5"/>
  <c r="CI16" i="5"/>
  <c r="MN16" i="5"/>
  <c r="KZ16" i="5"/>
  <c r="JK16" i="5"/>
  <c r="HV16" i="5"/>
  <c r="GG16" i="5"/>
  <c r="ER16" i="5"/>
  <c r="DD16" i="5"/>
  <c r="BM16" i="5"/>
  <c r="MD10" i="5"/>
  <c r="JU16" i="5"/>
  <c r="DN16" i="5"/>
  <c r="KO10" i="5"/>
  <c r="JA10" i="5"/>
  <c r="HL10" i="5"/>
  <c r="FW10" i="5"/>
  <c r="EH10" i="5"/>
  <c r="CS10" i="5"/>
  <c r="BB10" i="5"/>
  <c r="L11" i="4"/>
  <c r="IF10" i="5"/>
  <c r="BX10" i="5"/>
  <c r="IF16" i="5"/>
  <c r="BX16" i="5"/>
  <c r="KE10" i="5"/>
  <c r="IP10" i="5"/>
  <c r="HB10" i="5"/>
  <c r="FM10" i="5"/>
  <c r="DX10" i="5"/>
  <c r="CI10" i="5"/>
  <c r="GQ16" i="5"/>
  <c r="LT10" i="5"/>
  <c r="JU10" i="5"/>
  <c r="DN10" i="5"/>
  <c r="LJ16" i="5"/>
  <c r="FC16" i="5"/>
  <c r="MN10" i="5"/>
  <c r="KZ10" i="5"/>
  <c r="JK10" i="5"/>
  <c r="HV10" i="5"/>
  <c r="GG10" i="5"/>
  <c r="ER10" i="5"/>
  <c r="DD10" i="5"/>
  <c r="BM10" i="5"/>
  <c r="LJ10" i="5"/>
  <c r="GQ10" i="5"/>
  <c r="FC10" i="5"/>
  <c r="FK18" i="5"/>
  <c r="FM12" i="5"/>
  <c r="FN18" i="5"/>
  <c r="FJ18" i="5"/>
  <c r="FL12" i="5"/>
  <c r="FM18" i="5"/>
  <c r="FL18" i="5"/>
  <c r="FN12" i="5"/>
  <c r="FJ12" i="5"/>
  <c r="FK12" i="5"/>
</calcChain>
</file>

<file path=xl/sharedStrings.xml><?xml version="1.0" encoding="utf-8"?>
<sst xmlns="http://schemas.openxmlformats.org/spreadsheetml/2006/main" count="989" uniqueCount="266">
  <si>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</si>
  <si>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</si>
  <si>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</si>
  <si>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</si>
  <si>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</si>
  <si>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</si>
  <si>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</si>
  <si>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</si>
  <si>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一般会計への繰出し
清掃センター管理運営基金積立事業　　49,043千円
実質収支黒字（44,050千円）の使途については、翌年度に一般会計に繰出し、清掃センター管理運営基金に積立てている。
今後についても、発電事業特別会計の剰余金については、一般会計に繰出し、基金への積立てを引き続き行っていく。</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</si>
  <si>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</si>
  <si>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</si>
  <si>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</si>
  <si>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</si>
  <si>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</si>
  <si>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</si>
  <si>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</si>
  <si>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</si>
  <si>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</si>
  <si>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</si>
  <si>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</si>
  <si>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</si>
  <si>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</si>
  <si>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</si>
  <si>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</si>
  <si>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</si>
  <si>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</si>
  <si>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</si>
  <si>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</si>
  <si>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</si>
  <si>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</si>
  <si>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</si>
  <si>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</si>
  <si>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</si>
  <si>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</si>
  <si>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</si>
  <si>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</si>
  <si>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</si>
  <si>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</si>
  <si>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</si>
  <si>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</si>
  <si>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</si>
  <si>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</si>
  <si>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</si>
  <si>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</si>
  <si>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</si>
  <si>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</si>
  <si>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</si>
  <si>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</si>
  <si>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</si>
  <si>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</si>
  <si>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</si>
  <si>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</si>
  <si>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</si>
  <si>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</si>
  <si>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</si>
  <si>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</si>
  <si>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</si>
  <si>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</si>
  <si>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</si>
  <si>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</si>
  <si>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</si>
  <si>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</si>
  <si>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</si>
  <si>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</si>
  <si>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</si>
  <si>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</si>
  <si>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</si>
  <si>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</si>
  <si>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</si>
  <si>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</si>
  <si>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</si>
  <si>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</si>
  <si>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</si>
  <si>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</si>
  <si>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</si>
  <si>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</si>
  <si>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</si>
  <si>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</si>
  <si>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</si>
  <si>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</si>
  <si>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</si>
  <si>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</si>
  <si>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</si>
  <si>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</si>
  <si>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</si>
  <si>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</si>
  <si>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</si>
  <si>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</si>
  <si>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</si>
  <si>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</si>
  <si>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</si>
  <si>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</si>
  <si>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</si>
  <si>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</si>
  <si>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</si>
  <si>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</si>
  <si>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</si>
  <si>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</si>
  <si>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</si>
  <si>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</si>
  <si>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</si>
  <si>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</si>
  <si>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</si>
  <si>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</si>
  <si>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</si>
  <si>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</si>
  <si>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</si>
  <si>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</si>
  <si>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</si>
  <si>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</si>
  <si>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</si>
  <si>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</si>
  <si>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</si>
  <si>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</si>
  <si>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</si>
  <si>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</si>
  <si>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</si>
  <si>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102032</t>
  </si>
  <si>
    <t>47</t>
  </si>
  <si>
    <t>04</t>
  </si>
  <si>
    <t>0</t>
  </si>
  <si>
    <t>000</t>
  </si>
  <si>
    <t>群馬県　桐生市</t>
  </si>
  <si>
    <t>法非適用</t>
  </si>
  <si>
    <t>電気事業</t>
  </si>
  <si>
    <t>非設置</t>
  </si>
  <si>
    <t>該当数値なし</t>
  </si>
  <si>
    <t>-</t>
  </si>
  <si>
    <t>平成31年3月31日　清掃センター発電所</t>
  </si>
  <si>
    <t>無</t>
  </si>
  <si>
    <t>日立造船株式会社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</si>
  <si>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</si>
  <si>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</si>
  <si>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</si>
  <si>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</si>
  <si>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</si>
  <si>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</si>
  <si>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</si>
  <si>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</si>
  <si>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</si>
  <si>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</si>
  <si>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</si>
  <si>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</si>
  <si>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</si>
  <si>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</si>
  <si>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</si>
  <si>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</si>
  <si>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</si>
  <si>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</si>
  <si>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</si>
  <si>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</si>
  <si>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</si>
  <si>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</si>
  <si>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</si>
  <si>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</si>
  <si>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</si>
  <si>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</si>
  <si>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</si>
  <si>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</si>
  <si>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</si>
  <si>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</si>
  <si>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</si>
  <si>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</si>
  <si>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</si>
  <si>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</si>
  <si>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</si>
  <si>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</si>
  <si>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</si>
  <si>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</si>
  <si>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</si>
  <si>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</si>
  <si>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</si>
  <si>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</si>
  <si>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</si>
  <si>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</si>
  <si>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</si>
  <si>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</si>
  <si>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</si>
  <si>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</si>
  <si>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</si>
  <si>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</si>
  <si>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</si>
  <si>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</si>
  <si>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</si>
  <si>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</si>
  <si>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</si>
  <si>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</si>
  <si>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</si>
  <si>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</si>
  <si>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</si>
  <si>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</si>
  <si>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</si>
  <si>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</si>
  <si>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</si>
  <si>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</si>
  <si>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</si>
  <si>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</si>
  <si>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</si>
  <si>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</si>
  <si>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</si>
  <si>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</si>
  <si>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</si>
  <si>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</si>
  <si>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</si>
  <si>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</si>
  <si>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</si>
  <si>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</si>
  <si>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</si>
  <si>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</si>
  <si>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</si>
  <si>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</si>
  <si>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</si>
  <si>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</si>
  <si>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</si>
  <si>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</si>
  <si>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</si>
  <si>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</si>
  <si>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</si>
  <si>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</si>
  <si>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</si>
  <si>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</si>
  <si>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</si>
  <si>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</si>
  <si>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</si>
  <si>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</si>
  <si>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</si>
  <si>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</si>
  <si>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</si>
  <si>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</si>
  <si>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</si>
  <si>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</si>
  <si>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</si>
  <si>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</si>
  <si>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</si>
  <si>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</si>
  <si>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</si>
  <si>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</si>
  <si>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</si>
  <si>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</si>
  <si>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</si>
  <si>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</si>
  <si>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</si>
  <si>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</si>
  <si>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</si>
  <si>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</si>
  <si>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</si>
  <si>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</si>
  <si>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</si>
  <si>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</si>
  <si>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</si>
  <si>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</si>
  <si>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</si>
  <si>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</si>
  <si>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</si>
  <si>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</si>
  <si>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</si>
  <si>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</si>
  <si>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</si>
  <si>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</si>
  <si>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</si>
  <si>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</si>
  <si>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</si>
  <si>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</si>
  <si>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高い収益的収支比率及び営業収支比率から、発電事業としての健全性は保たれている。
しかしながら、一般廃棄物処理施設の運営と密接しており、ごみの減量化による焼却量の減少が発電量の低下に直結するリスクが懸念されるとともに、社会全体の電力情勢によって、売電単価も変動していることから、今後の営業収益が減少傾向となるリスクが懸念されている。
今後については、安定的なごみの焼却を行えるごみ量を確保することが必要であり、安定的なごみの焼却による継続的な発電を行うことで、発電事業の財源を確保することに努め、事業の健全性を保ち、継続的に事業の運営を行うことが求められる。
なお、経営戦略については、令和2年度までに策定予定となっている。</t>
    <rPh sb="0" eb="1">
      <t>タカ</t>
    </rPh>
    <rPh sb="2" eb="5">
      <t>シュウエキテキ</t>
    </rPh>
    <rPh sb="5" eb="7">
      <t>シュウシ</t>
    </rPh>
    <rPh sb="7" eb="9">
      <t>ヒリツ</t>
    </rPh>
    <rPh sb="9" eb="10">
      <t>オヨ</t>
    </rPh>
    <rPh sb="11" eb="13">
      <t>エイギョウ</t>
    </rPh>
    <rPh sb="13" eb="15">
      <t>シュウシ</t>
    </rPh>
    <rPh sb="15" eb="17">
      <t>ヒリツ</t>
    </rPh>
    <rPh sb="20" eb="22">
      <t>ハツデン</t>
    </rPh>
    <rPh sb="22" eb="24">
      <t>ジギョウ</t>
    </rPh>
    <rPh sb="28" eb="31">
      <t>ケンゼンセイ</t>
    </rPh>
    <rPh sb="32" eb="33">
      <t>タモ</t>
    </rPh>
    <rPh sb="47" eb="49">
      <t>イッパン</t>
    </rPh>
    <rPh sb="49" eb="52">
      <t>ハイキブツ</t>
    </rPh>
    <rPh sb="52" eb="54">
      <t>ショリ</t>
    </rPh>
    <rPh sb="54" eb="56">
      <t>シセツ</t>
    </rPh>
    <rPh sb="57" eb="59">
      <t>ウンエイ</t>
    </rPh>
    <rPh sb="60" eb="62">
      <t>ミッセツ</t>
    </rPh>
    <rPh sb="70" eb="73">
      <t>ゲンリョウカ</t>
    </rPh>
    <rPh sb="76" eb="78">
      <t>ショウキャク</t>
    </rPh>
    <rPh sb="78" eb="79">
      <t>リョウ</t>
    </rPh>
    <rPh sb="80" eb="82">
      <t>ゲンショウ</t>
    </rPh>
    <rPh sb="83" eb="85">
      <t>ハツデン</t>
    </rPh>
    <rPh sb="85" eb="86">
      <t>リョウ</t>
    </rPh>
    <rPh sb="87" eb="89">
      <t>テイカ</t>
    </rPh>
    <rPh sb="90" eb="92">
      <t>チョッケツ</t>
    </rPh>
    <rPh sb="98" eb="100">
      <t>ケネン</t>
    </rPh>
    <rPh sb="108" eb="110">
      <t>シャカイ</t>
    </rPh>
    <rPh sb="110" eb="112">
      <t>ゼンタイ</t>
    </rPh>
    <rPh sb="113" eb="115">
      <t>デンリョク</t>
    </rPh>
    <rPh sb="115" eb="117">
      <t>ジョウセイ</t>
    </rPh>
    <rPh sb="122" eb="124">
      <t>バイデン</t>
    </rPh>
    <rPh sb="124" eb="126">
      <t>タンカ</t>
    </rPh>
    <rPh sb="127" eb="129">
      <t>ヘンドウ</t>
    </rPh>
    <rPh sb="138" eb="140">
      <t>コンゴ</t>
    </rPh>
    <rPh sb="141" eb="143">
      <t>エイギョウ</t>
    </rPh>
    <rPh sb="143" eb="145">
      <t>シュウエキ</t>
    </rPh>
    <rPh sb="146" eb="148">
      <t>ゲンショウ</t>
    </rPh>
    <rPh sb="148" eb="150">
      <t>ケイコウ</t>
    </rPh>
    <rPh sb="157" eb="159">
      <t>ケネン</t>
    </rPh>
    <rPh sb="166" eb="168">
      <t>コンゴ</t>
    </rPh>
    <rPh sb="174" eb="177">
      <t>アンテイテキ</t>
    </rPh>
    <rPh sb="181" eb="183">
      <t>ショウキャク</t>
    </rPh>
    <rPh sb="184" eb="185">
      <t>オコナ</t>
    </rPh>
    <rPh sb="189" eb="190">
      <t>リョウ</t>
    </rPh>
    <rPh sb="191" eb="193">
      <t>カクホ</t>
    </rPh>
    <rPh sb="198" eb="200">
      <t>ヒツヨウ</t>
    </rPh>
    <rPh sb="204" eb="207">
      <t>アンテイテキ</t>
    </rPh>
    <rPh sb="211" eb="213">
      <t>ショウキャク</t>
    </rPh>
    <rPh sb="216" eb="219">
      <t>ケイゾクテキ</t>
    </rPh>
    <rPh sb="220" eb="222">
      <t>ハツデン</t>
    </rPh>
    <rPh sb="223" eb="224">
      <t>オコナ</t>
    </rPh>
    <rPh sb="229" eb="231">
      <t>ハツデン</t>
    </rPh>
    <rPh sb="231" eb="233">
      <t>ジギョウ</t>
    </rPh>
    <rPh sb="234" eb="236">
      <t>ザイゲン</t>
    </rPh>
    <rPh sb="237" eb="239">
      <t>カクホ</t>
    </rPh>
    <rPh sb="244" eb="245">
      <t>ツト</t>
    </rPh>
    <rPh sb="247" eb="249">
      <t>ジギョウ</t>
    </rPh>
    <rPh sb="250" eb="253">
      <t>ケンゼンセイ</t>
    </rPh>
    <rPh sb="254" eb="255">
      <t>タモ</t>
    </rPh>
    <rPh sb="257" eb="260">
      <t>ケイゾクテキ</t>
    </rPh>
    <rPh sb="261" eb="263">
      <t>ジギョウ</t>
    </rPh>
    <rPh sb="264" eb="266">
      <t>ウンエイ</t>
    </rPh>
    <rPh sb="267" eb="268">
      <t>オコナ</t>
    </rPh>
    <rPh sb="272" eb="273">
      <t>モト</t>
    </rPh>
    <rPh sb="282" eb="284">
      <t>ケイエイ</t>
    </rPh>
    <rPh sb="284" eb="286">
      <t>センリャク</t>
    </rPh>
    <rPh sb="292" eb="294">
      <t>レイワ</t>
    </rPh>
    <rPh sb="295" eb="297">
      <t>ネンド</t>
    </rPh>
    <rPh sb="300" eb="302">
      <t>サクテイ</t>
    </rPh>
    <rPh sb="302" eb="304">
      <t>ヨテイ</t>
    </rPh>
    <phoneticPr fontId="5"/>
  </si>
  <si>
    <t>本市の発電事業は、ごみ発電による売電収入が発電事業の財源となっている。
収益的収支比率については、一般会計へ繰出し施設の管理運営に充当している費用の計上方法を見直し、他会計繰出金に計上したことにより、収支が上昇した。繰出金の使途については、一般会計で行う焼却施設の維持管理に関する費用に充当している。
また、供給原価やEBITDAについても、他会計繰出金の計上方法の見直しにより、変動している。
本市の発電事業の経営については、ごみ焼却の余熱利用で運営している事業であり、一般的な火力発電所と比較すると燃料費が必要ないため、費用対効果が大きく経営の健全性は保たれている状況である。</t>
    <rPh sb="0" eb="2">
      <t>ホンシ</t>
    </rPh>
    <rPh sb="3" eb="5">
      <t>ハツデン</t>
    </rPh>
    <rPh sb="5" eb="7">
      <t>ジギョウ</t>
    </rPh>
    <rPh sb="11" eb="13">
      <t>ハツデン</t>
    </rPh>
    <rPh sb="16" eb="18">
      <t>バイデン</t>
    </rPh>
    <rPh sb="18" eb="20">
      <t>シュウニュウ</t>
    </rPh>
    <rPh sb="21" eb="23">
      <t>ハツデン</t>
    </rPh>
    <rPh sb="23" eb="25">
      <t>ジギョウ</t>
    </rPh>
    <rPh sb="26" eb="28">
      <t>ザイゲン</t>
    </rPh>
    <rPh sb="36" eb="39">
      <t>シュウエキテキ</t>
    </rPh>
    <rPh sb="39" eb="41">
      <t>シュウシ</t>
    </rPh>
    <rPh sb="41" eb="43">
      <t>ヒリツ</t>
    </rPh>
    <rPh sb="49" eb="51">
      <t>イッパン</t>
    </rPh>
    <rPh sb="51" eb="53">
      <t>カイケイ</t>
    </rPh>
    <rPh sb="54" eb="55">
      <t>ク</t>
    </rPh>
    <rPh sb="55" eb="56">
      <t>ダ</t>
    </rPh>
    <rPh sb="57" eb="59">
      <t>シセツ</t>
    </rPh>
    <rPh sb="60" eb="62">
      <t>カンリ</t>
    </rPh>
    <rPh sb="62" eb="64">
      <t>ウンエイ</t>
    </rPh>
    <rPh sb="65" eb="67">
      <t>ジュウトウ</t>
    </rPh>
    <rPh sb="71" eb="73">
      <t>ヒヨウ</t>
    </rPh>
    <rPh sb="74" eb="76">
      <t>ケイジョウ</t>
    </rPh>
    <rPh sb="76" eb="78">
      <t>ホウホウ</t>
    </rPh>
    <rPh sb="79" eb="81">
      <t>ミナオ</t>
    </rPh>
    <rPh sb="83" eb="84">
      <t>タ</t>
    </rPh>
    <rPh sb="84" eb="86">
      <t>カイケイ</t>
    </rPh>
    <rPh sb="86" eb="88">
      <t>クリダ</t>
    </rPh>
    <rPh sb="88" eb="89">
      <t>キン</t>
    </rPh>
    <rPh sb="90" eb="92">
      <t>ケイジョウ</t>
    </rPh>
    <rPh sb="100" eb="102">
      <t>シュウシ</t>
    </rPh>
    <rPh sb="103" eb="105">
      <t>ジョウショウ</t>
    </rPh>
    <rPh sb="108" eb="110">
      <t>クリダ</t>
    </rPh>
    <rPh sb="110" eb="111">
      <t>キン</t>
    </rPh>
    <rPh sb="112" eb="114">
      <t>シト</t>
    </rPh>
    <rPh sb="120" eb="122">
      <t>イッパン</t>
    </rPh>
    <rPh sb="122" eb="124">
      <t>カイケイ</t>
    </rPh>
    <rPh sb="125" eb="126">
      <t>オコナ</t>
    </rPh>
    <rPh sb="127" eb="129">
      <t>ショウキャク</t>
    </rPh>
    <rPh sb="129" eb="131">
      <t>シセツ</t>
    </rPh>
    <rPh sb="132" eb="134">
      <t>イジ</t>
    </rPh>
    <rPh sb="134" eb="136">
      <t>カンリ</t>
    </rPh>
    <rPh sb="137" eb="138">
      <t>カン</t>
    </rPh>
    <rPh sb="140" eb="142">
      <t>ヒヨウ</t>
    </rPh>
    <rPh sb="143" eb="145">
      <t>ジュウトウ</t>
    </rPh>
    <rPh sb="198" eb="200">
      <t>ホンシ</t>
    </rPh>
    <rPh sb="201" eb="203">
      <t>ハツデン</t>
    </rPh>
    <rPh sb="203" eb="205">
      <t>ジギョウ</t>
    </rPh>
    <rPh sb="206" eb="208">
      <t>ケイエイ</t>
    </rPh>
    <rPh sb="216" eb="218">
      <t>ショウキャク</t>
    </rPh>
    <rPh sb="219" eb="221">
      <t>ヨネツ</t>
    </rPh>
    <rPh sb="221" eb="223">
      <t>リヨウ</t>
    </rPh>
    <rPh sb="224" eb="226">
      <t>ウンエイ</t>
    </rPh>
    <rPh sb="230" eb="232">
      <t>ジギョウ</t>
    </rPh>
    <rPh sb="236" eb="238">
      <t>イッパン</t>
    </rPh>
    <rPh sb="238" eb="239">
      <t>テキ</t>
    </rPh>
    <rPh sb="240" eb="242">
      <t>カリョク</t>
    </rPh>
    <rPh sb="242" eb="244">
      <t>ハツデン</t>
    </rPh>
    <rPh sb="244" eb="245">
      <t>ショ</t>
    </rPh>
    <rPh sb="246" eb="248">
      <t>ヒカク</t>
    </rPh>
    <rPh sb="251" eb="254">
      <t>ネンリョウヒ</t>
    </rPh>
    <rPh sb="255" eb="257">
      <t>ヒツヨウ</t>
    </rPh>
    <rPh sb="262" eb="267">
      <t>ヒヨウタイコウカ</t>
    </rPh>
    <rPh sb="268" eb="269">
      <t>オオ</t>
    </rPh>
    <rPh sb="271" eb="273">
      <t>ケイエイ</t>
    </rPh>
    <rPh sb="274" eb="277">
      <t>ケンゼンセイ</t>
    </rPh>
    <rPh sb="278" eb="279">
      <t>タモ</t>
    </rPh>
    <rPh sb="284" eb="286">
      <t>ジョウキョウ</t>
    </rPh>
    <phoneticPr fontId="5"/>
  </si>
  <si>
    <t>設備利用率については、平均値よりも高い水準で発電設備を稼働しており、焼却施設の基幹的設備改良工事が実施済みであるため、令和13年度までの安定稼働が可能となっている。
しかしながら、年々発電の燃料となるごみが減少傾向であり、設備利用率も低下傾向であることから、今後の状況によっては安定した稼働が厳しい状況となるリスクがあることから、ごみの焼却及び発電の更なる効率化を図るとともに、燃料となるごみの確保に努めることが必要である。
なお、FIT収入割合が0％となっていることについては、FIT制度への移行をせずにRPS法の経過措置の適用を受けているためである。</t>
    <rPh sb="0" eb="2">
      <t>セツビ</t>
    </rPh>
    <rPh sb="2" eb="5">
      <t>リヨウリツ</t>
    </rPh>
    <rPh sb="11" eb="13">
      <t>ヘイキン</t>
    </rPh>
    <rPh sb="13" eb="14">
      <t>チ</t>
    </rPh>
    <rPh sb="17" eb="18">
      <t>タカ</t>
    </rPh>
    <rPh sb="19" eb="21">
      <t>スイジュン</t>
    </rPh>
    <rPh sb="22" eb="24">
      <t>ハツデン</t>
    </rPh>
    <rPh sb="24" eb="26">
      <t>セツビ</t>
    </rPh>
    <rPh sb="27" eb="29">
      <t>カドウ</t>
    </rPh>
    <rPh sb="34" eb="36">
      <t>ショウキャク</t>
    </rPh>
    <rPh sb="36" eb="38">
      <t>シセツ</t>
    </rPh>
    <rPh sb="39" eb="42">
      <t>キカンテキ</t>
    </rPh>
    <rPh sb="42" eb="44">
      <t>セツビ</t>
    </rPh>
    <rPh sb="44" eb="46">
      <t>カイリョウ</t>
    </rPh>
    <rPh sb="46" eb="48">
      <t>コウジ</t>
    </rPh>
    <rPh sb="49" eb="51">
      <t>ジッシ</t>
    </rPh>
    <rPh sb="51" eb="52">
      <t>ズ</t>
    </rPh>
    <rPh sb="59" eb="61">
      <t>レイワ</t>
    </rPh>
    <rPh sb="63" eb="65">
      <t>ネンド</t>
    </rPh>
    <rPh sb="68" eb="70">
      <t>アンテイ</t>
    </rPh>
    <rPh sb="70" eb="72">
      <t>カドウ</t>
    </rPh>
    <rPh sb="73" eb="75">
      <t>カノウ</t>
    </rPh>
    <rPh sb="90" eb="92">
      <t>ネンネン</t>
    </rPh>
    <rPh sb="92" eb="94">
      <t>ハツデン</t>
    </rPh>
    <rPh sb="95" eb="97">
      <t>ネンリョウ</t>
    </rPh>
    <rPh sb="103" eb="105">
      <t>ゲンショウ</t>
    </rPh>
    <rPh sb="105" eb="107">
      <t>ケイコウ</t>
    </rPh>
    <rPh sb="111" eb="113">
      <t>セツビ</t>
    </rPh>
    <rPh sb="113" eb="116">
      <t>リヨウリツ</t>
    </rPh>
    <rPh sb="117" eb="119">
      <t>テイカ</t>
    </rPh>
    <rPh sb="119" eb="121">
      <t>ケイコウ</t>
    </rPh>
    <rPh sb="129" eb="131">
      <t>コンゴ</t>
    </rPh>
    <rPh sb="132" eb="134">
      <t>ジョウキョウ</t>
    </rPh>
    <rPh sb="139" eb="141">
      <t>アンテイ</t>
    </rPh>
    <rPh sb="143" eb="145">
      <t>カドウ</t>
    </rPh>
    <rPh sb="146" eb="147">
      <t>キビ</t>
    </rPh>
    <rPh sb="149" eb="151">
      <t>ジョウキョウ</t>
    </rPh>
    <rPh sb="168" eb="170">
      <t>ショウキャク</t>
    </rPh>
    <rPh sb="170" eb="171">
      <t>オヨ</t>
    </rPh>
    <rPh sb="172" eb="174">
      <t>ハツデン</t>
    </rPh>
    <rPh sb="175" eb="176">
      <t>サラ</t>
    </rPh>
    <rPh sb="178" eb="181">
      <t>コウリツカ</t>
    </rPh>
    <rPh sb="182" eb="183">
      <t>ハカ</t>
    </rPh>
    <rPh sb="189" eb="191">
      <t>ネンリョウ</t>
    </rPh>
    <rPh sb="197" eb="199">
      <t>カクホ</t>
    </rPh>
    <rPh sb="200" eb="201">
      <t>ツト</t>
    </rPh>
    <rPh sb="206" eb="208">
      <t>ヒツヨウ</t>
    </rPh>
    <rPh sb="219" eb="221">
      <t>シュウニュウ</t>
    </rPh>
    <rPh sb="221" eb="223">
      <t>ワリアイ</t>
    </rPh>
    <rPh sb="243" eb="245">
      <t>セイド</t>
    </rPh>
    <rPh sb="247" eb="249">
      <t>イコウ</t>
    </rPh>
    <rPh sb="256" eb="257">
      <t>ホウ</t>
    </rPh>
    <rPh sb="258" eb="260">
      <t>ケイカ</t>
    </rPh>
    <rPh sb="260" eb="262">
      <t>ソチ</t>
    </rPh>
    <rPh sb="263" eb="265">
      <t>テキヨウ</t>
    </rPh>
    <rPh sb="266" eb="267">
      <t>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</si>
</sst>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101.7</c:v>
                </c:pt>
                <c:pt idx="1">
                  <c:v>103.5</c:v>
                </c:pt>
                <c:pt idx="2">
                  <c:v>142.1</c:v>
                </c:pt>
                <c:pt idx="3">
                  <c:v>118.9</c:v>
                </c:pt>
                <c:pt idx="4">
                  <c:v>604.4</c:v>
                </c:pt>
              </c:numCache>
            </c:numRef>
          </c:val>
          <c:extLst>
            <c:ext xmlns:c16="http://schemas.microsoft.com/office/drawing/2014/chart" uri="{C3380CC4-5D6E-409C-BE32-E72D297353CC}">
              <c16:uniqueId val="{00000000-601C-422E-A483-87CABB8B6EBA}"/>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601C-422E-A483-87CABB8B6EBA}"/>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01C-422E-A483-87CABB8B6EBA}"/>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315-4DA7-A084-B2CE6D21D0D3}"/>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A315-4DA7-A084-B2CE6D21D0D3}"/>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60-4BE0-834A-66C8E4B0157B}"/>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60-4BE0-834A-66C8E4B0157B}"/>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E2-4083-8339-AEF2ABAA19C6}"/>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E2-4083-8339-AEF2ABAA19C6}"/>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53-46D9-95B8-4B9DDA8FB399}"/>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53-46D9-95B8-4B9DDA8FB399}"/>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158-469E-BEB3-2751FEAA7033}"/>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58-469E-BEB3-2751FEAA7033}"/>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55-4BF6-9F1B-1FA005F692E8}"/>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55-4BF6-9F1B-1FA005F692E8}"/>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80.2</c:v>
                </c:pt>
                <c:pt idx="1">
                  <c:v>84.4</c:v>
                </c:pt>
                <c:pt idx="2">
                  <c:v>70.599999999999994</c:v>
                </c:pt>
                <c:pt idx="3">
                  <c:v>68.099999999999994</c:v>
                </c:pt>
                <c:pt idx="4">
                  <c:v>67.5</c:v>
                </c:pt>
              </c:numCache>
            </c:numRef>
          </c:val>
          <c:extLst>
            <c:ext xmlns:c16="http://schemas.microsoft.com/office/drawing/2014/chart" uri="{C3380CC4-5D6E-409C-BE32-E72D297353CC}">
              <c16:uniqueId val="{00000000-F961-4BDE-AA3B-7EED9F9D037B}"/>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47.4</c:v>
                </c:pt>
                <c:pt idx="1">
                  <c:v>46.6</c:v>
                </c:pt>
                <c:pt idx="2">
                  <c:v>53.1</c:v>
                </c:pt>
                <c:pt idx="3">
                  <c:v>63.3</c:v>
                </c:pt>
                <c:pt idx="4">
                  <c:v>65.099999999999994</c:v>
                </c:pt>
              </c:numCache>
            </c:numRef>
          </c:val>
          <c:smooth val="0"/>
          <c:extLst>
            <c:ext xmlns:c16="http://schemas.microsoft.com/office/drawing/2014/chart" uri="{C3380CC4-5D6E-409C-BE32-E72D297353CC}">
              <c16:uniqueId val="{00000001-F961-4BDE-AA3B-7EED9F9D037B}"/>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100</c:v>
                </c:pt>
                <c:pt idx="1">
                  <c:v>100</c:v>
                </c:pt>
                <c:pt idx="2">
                  <c:v>0</c:v>
                </c:pt>
                <c:pt idx="3">
                  <c:v>0</c:v>
                </c:pt>
                <c:pt idx="4">
                  <c:v>0</c:v>
                </c:pt>
              </c:numCache>
            </c:numRef>
          </c:val>
          <c:extLst>
            <c:ext xmlns:c16="http://schemas.microsoft.com/office/drawing/2014/chart" uri="{C3380CC4-5D6E-409C-BE32-E72D297353CC}">
              <c16:uniqueId val="{00000000-87A3-44E5-BC71-CC1FF57CEE72}"/>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5.0999999999999996</c:v>
                </c:pt>
                <c:pt idx="1">
                  <c:v>14</c:v>
                </c:pt>
                <c:pt idx="2">
                  <c:v>8.9</c:v>
                </c:pt>
                <c:pt idx="3">
                  <c:v>7.4</c:v>
                </c:pt>
                <c:pt idx="4">
                  <c:v>6.8</c:v>
                </c:pt>
              </c:numCache>
            </c:numRef>
          </c:val>
          <c:smooth val="0"/>
          <c:extLst>
            <c:ext xmlns:c16="http://schemas.microsoft.com/office/drawing/2014/chart" uri="{C3380CC4-5D6E-409C-BE32-E72D297353CC}">
              <c16:uniqueId val="{00000001-87A3-44E5-BC71-CC1FF57CEE72}"/>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2.4</c:v>
                </c:pt>
                <c:pt idx="1">
                  <c:v>1.8</c:v>
                </c:pt>
                <c:pt idx="2">
                  <c:v>2.2000000000000002</c:v>
                </c:pt>
                <c:pt idx="3">
                  <c:v>2</c:v>
                </c:pt>
                <c:pt idx="4">
                  <c:v>1.4</c:v>
                </c:pt>
              </c:numCache>
            </c:numRef>
          </c:val>
          <c:extLst>
            <c:ext xmlns:c16="http://schemas.microsoft.com/office/drawing/2014/chart" uri="{C3380CC4-5D6E-409C-BE32-E72D297353CC}">
              <c16:uniqueId val="{00000000-D021-4B72-AAA9-EB69CB9DE5E6}"/>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15.5</c:v>
                </c:pt>
                <c:pt idx="1">
                  <c:v>12.4</c:v>
                </c:pt>
                <c:pt idx="2">
                  <c:v>0.5</c:v>
                </c:pt>
                <c:pt idx="3">
                  <c:v>21.4</c:v>
                </c:pt>
                <c:pt idx="4">
                  <c:v>35</c:v>
                </c:pt>
              </c:numCache>
            </c:numRef>
          </c:val>
          <c:smooth val="0"/>
          <c:extLst>
            <c:ext xmlns:c16="http://schemas.microsoft.com/office/drawing/2014/chart" uri="{C3380CC4-5D6E-409C-BE32-E72D297353CC}">
              <c16:uniqueId val="{00000001-D021-4B72-AAA9-EB69CB9DE5E6}"/>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44-4ADF-8AF5-C5E24A1E687C}"/>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44-4ADF-8AF5-C5E24A1E687C}"/>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2450.3000000000002</c:v>
                </c:pt>
                <c:pt idx="1">
                  <c:v>2486.6999999999998</c:v>
                </c:pt>
                <c:pt idx="2">
                  <c:v>1530.1</c:v>
                </c:pt>
                <c:pt idx="3">
                  <c:v>1181.3</c:v>
                </c:pt>
                <c:pt idx="4">
                  <c:v>1187.5</c:v>
                </c:pt>
              </c:numCache>
            </c:numRef>
          </c:val>
          <c:extLst>
            <c:ext xmlns:c16="http://schemas.microsoft.com/office/drawing/2014/chart" uri="{C3380CC4-5D6E-409C-BE32-E72D297353CC}">
              <c16:uniqueId val="{00000000-75C5-48DF-ABD4-D0E294F9672F}"/>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75C5-48DF-ABD4-D0E294F9672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5C5-48DF-ABD4-D0E294F9672F}"/>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41D-4358-9116-301EF4260E68}"/>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48.2</c:v>
                </c:pt>
                <c:pt idx="1">
                  <c:v>50.8</c:v>
                </c:pt>
                <c:pt idx="2">
                  <c:v>47.7</c:v>
                </c:pt>
                <c:pt idx="3">
                  <c:v>46.5</c:v>
                </c:pt>
                <c:pt idx="4">
                  <c:v>27.1</c:v>
                </c:pt>
              </c:numCache>
            </c:numRef>
          </c:val>
          <c:smooth val="0"/>
          <c:extLst>
            <c:ext xmlns:c16="http://schemas.microsoft.com/office/drawing/2014/chart" uri="{C3380CC4-5D6E-409C-BE32-E72D297353CC}">
              <c16:uniqueId val="{00000001-D41D-4358-9116-301EF4260E68}"/>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CA-4F3E-82B0-5011A399B262}"/>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CA-4F3E-82B0-5011A399B262}"/>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F6-4A94-9102-E5306D63C4D5}"/>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6-4A94-9102-E5306D63C4D5}"/>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4-46D7-B690-C864B2FCA6EC}"/>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4-46D7-B690-C864B2FCA6EC}"/>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DE-454C-A44F-95599F9C71BA}"/>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DE-454C-A44F-95599F9C71BA}"/>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96-40BB-9712-A77331F9631E}"/>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96-40BB-9712-A77331F9631E}"/>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1A-459E-B74C-EA709E874438}"/>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1A-459E-B74C-EA709E874438}"/>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C88-40AF-9E94-D2737D726E3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88-40AF-9E94-D2737D726E3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0F4-4C69-9BE0-403A69708A25}"/>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F4-4C69-9BE0-403A69708A25}"/>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5E0-4283-88E8-42BEAE9F0055}"/>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E0-4283-88E8-42BEAE9F0055}"/>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C-4C05-BE51-60D1FE5F59D1}"/>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C-4C05-BE51-60D1FE5F59D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C70C-4C05-BE51-60D1FE5F59D1}"/>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9-4DCC-86F7-9E3C88162790}"/>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9-4DCC-86F7-9E3C88162790}"/>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18455.5</c:v>
                </c:pt>
                <c:pt idx="1">
                  <c:v>16177.4</c:v>
                </c:pt>
                <c:pt idx="2">
                  <c:v>9339.9</c:v>
                </c:pt>
                <c:pt idx="3">
                  <c:v>9737.6</c:v>
                </c:pt>
                <c:pt idx="4">
                  <c:v>1866.3</c:v>
                </c:pt>
              </c:numCache>
            </c:numRef>
          </c:val>
          <c:extLst>
            <c:ext xmlns:c16="http://schemas.microsoft.com/office/drawing/2014/chart" uri="{C3380CC4-5D6E-409C-BE32-E72D297353CC}">
              <c16:uniqueId val="{00000000-1A34-421B-99F7-68F7120B3B88}"/>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1A34-421B-99F7-68F7120B3B88}"/>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8251</c:v>
                </c:pt>
                <c:pt idx="1">
                  <c:v>13679</c:v>
                </c:pt>
                <c:pt idx="2">
                  <c:v>65618</c:v>
                </c:pt>
                <c:pt idx="3">
                  <c:v>30763</c:v>
                </c:pt>
                <c:pt idx="4">
                  <c:v>149898</c:v>
                </c:pt>
              </c:numCache>
            </c:numRef>
          </c:val>
          <c:extLst>
            <c:ext xmlns:c16="http://schemas.microsoft.com/office/drawing/2014/chart" uri="{C3380CC4-5D6E-409C-BE32-E72D297353CC}">
              <c16:uniqueId val="{00000000-D651-4630-B981-31D030DBA348}"/>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D651-4630-B981-31D030DBA348}"/>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80.2</c:v>
                </c:pt>
                <c:pt idx="1">
                  <c:v>84.4</c:v>
                </c:pt>
                <c:pt idx="2">
                  <c:v>70.599999999999994</c:v>
                </c:pt>
                <c:pt idx="3">
                  <c:v>68.099999999999994</c:v>
                </c:pt>
                <c:pt idx="4">
                  <c:v>67.5</c:v>
                </c:pt>
              </c:numCache>
            </c:numRef>
          </c:val>
          <c:extLst>
            <c:ext xmlns:c16="http://schemas.microsoft.com/office/drawing/2014/chart" uri="{C3380CC4-5D6E-409C-BE32-E72D297353CC}">
              <c16:uniqueId val="{00000000-E8B3-4BC6-B467-B26F1B5E6D0C}"/>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E8B3-4BC6-B467-B26F1B5E6D0C}"/>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100</c:v>
                </c:pt>
                <c:pt idx="1">
                  <c:v>100</c:v>
                </c:pt>
                <c:pt idx="2">
                  <c:v>0</c:v>
                </c:pt>
                <c:pt idx="3">
                  <c:v>0</c:v>
                </c:pt>
                <c:pt idx="4">
                  <c:v>0</c:v>
                </c:pt>
              </c:numCache>
            </c:numRef>
          </c:val>
          <c:extLst>
            <c:ext xmlns:c16="http://schemas.microsoft.com/office/drawing/2014/chart" uri="{C3380CC4-5D6E-409C-BE32-E72D297353CC}">
              <c16:uniqueId val="{00000000-995F-465A-9E68-994A9A2E993A}"/>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995F-465A-9E68-994A9A2E993A}"/>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2.4</c:v>
                </c:pt>
                <c:pt idx="1">
                  <c:v>1.8</c:v>
                </c:pt>
                <c:pt idx="2">
                  <c:v>2.2000000000000002</c:v>
                </c:pt>
                <c:pt idx="3">
                  <c:v>2</c:v>
                </c:pt>
                <c:pt idx="4">
                  <c:v>1.4</c:v>
                </c:pt>
              </c:numCache>
            </c:numRef>
          </c:val>
          <c:extLst>
            <c:ext xmlns:c16="http://schemas.microsoft.com/office/drawing/2014/chart" uri="{C3380CC4-5D6E-409C-BE32-E72D297353CC}">
              <c16:uniqueId val="{00000000-FC15-4152-8EDB-8A81CB937634}"/>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FC15-4152-8EDB-8A81CB937634}"/>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04-4FF2-9372-2DF597BF07EF}"/>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04-4FF2-9372-2DF597BF07EF}"/>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74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74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74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74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74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75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75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75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75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75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75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75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757"/>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75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759"/>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760"/>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761"/>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762"/>
                </a:ext>
              </a:extLst>
            </xdr:cNvPicPr>
          </xdr:nvPicPr>
          <xdr:blipFill>
            <a:blip xmlns:r="http://schemas.openxmlformats.org/officeDocument/2006/relationships" r:embed="rId45"/>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763"/>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764"/>
                </a:ext>
              </a:extLst>
            </xdr:cNvPicPr>
          </xdr:nvPicPr>
          <xdr:blipFill>
            <a:blip xmlns:r="http://schemas.openxmlformats.org/officeDocument/2006/relationships" r:embed="rId46"/>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765"/>
                </a:ext>
              </a:extLst>
            </xdr:cNvPicPr>
          </xdr:nvPicPr>
          <xdr:blipFill>
            <a:blip xmlns:r="http://schemas.openxmlformats.org/officeDocument/2006/relationships" r:embed="rId47"/>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766"/>
                </a:ext>
              </a:extLst>
            </xdr:cNvPicPr>
          </xdr:nvPicPr>
          <xdr:blipFill>
            <a:blip xmlns:r="http://schemas.openxmlformats.org/officeDocument/2006/relationships" r:embed="rId4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767"/>
                </a:ext>
              </a:extLst>
            </xdr:cNvPicPr>
          </xdr:nvPicPr>
          <xdr:blipFill>
            <a:blip xmlns:r="http://schemas.openxmlformats.org/officeDocument/2006/relationships" r:embed="rId47"/>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768"/>
                </a:ext>
              </a:extLst>
            </xdr:cNvPicPr>
          </xdr:nvPicPr>
          <xdr:blipFill>
            <a:blip xmlns:r="http://schemas.openxmlformats.org/officeDocument/2006/relationships" r:embed="rId47"/>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769"/>
                </a:ext>
              </a:extLst>
            </xdr:cNvPicPr>
          </xdr:nvPicPr>
          <xdr:blipFill>
            <a:blip xmlns:r="http://schemas.openxmlformats.org/officeDocument/2006/relationships" r:embed="rId48"/>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770"/>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771"/>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772"/>
                </a:ext>
              </a:extLst>
            </xdr:cNvPicPr>
          </xdr:nvPicPr>
          <xdr:blipFill>
            <a:blip xmlns:r="http://schemas.openxmlformats.org/officeDocument/2006/relationships" r:embed="rId42"/>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773"/>
                </a:ext>
              </a:extLst>
            </xdr:cNvPicPr>
          </xdr:nvPicPr>
          <xdr:blipFill>
            <a:blip xmlns:r="http://schemas.openxmlformats.org/officeDocument/2006/relationships" r:embed="rId4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774"/>
                </a:ext>
              </a:extLst>
            </xdr:cNvPicPr>
          </xdr:nvPicPr>
          <xdr:blipFill>
            <a:blip xmlns:r="http://schemas.openxmlformats.org/officeDocument/2006/relationships" r:embed="rId4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775"/>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776"/>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777"/>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778"/>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779"/>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780"/>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781"/>
                </a:ext>
              </a:extLst>
            </xdr:cNvPicPr>
          </xdr:nvPicPr>
          <xdr:blipFill>
            <a:blip xmlns:r="http://schemas.openxmlformats.org/officeDocument/2006/relationships" r:embed="rId50"/>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782"/>
                </a:ext>
              </a:extLst>
            </xdr:cNvPicPr>
          </xdr:nvPicPr>
          <xdr:blipFill>
            <a:blip xmlns:r="http://schemas.openxmlformats.org/officeDocument/2006/relationships" r:embed="rId50"/>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783"/>
                </a:ext>
              </a:extLst>
            </xdr:cNvPicPr>
          </xdr:nvPicPr>
          <xdr:blipFill>
            <a:blip xmlns:r="http://schemas.openxmlformats.org/officeDocument/2006/relationships" r:embed="rId50"/>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784"/>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785"/>
                </a:ext>
              </a:extLst>
            </xdr:cNvPicPr>
          </xdr:nvPicPr>
          <xdr:blipFill>
            <a:blip xmlns:r="http://schemas.openxmlformats.org/officeDocument/2006/relationships" r:embed="rId50"/>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786"/>
                </a:ext>
              </a:extLst>
            </xdr:cNvPicPr>
          </xdr:nvPicPr>
          <xdr:blipFill>
            <a:blip xmlns:r="http://schemas.openxmlformats.org/officeDocument/2006/relationships" r:embed="rId50"/>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787"/>
                </a:ext>
              </a:extLst>
            </xdr:cNvPicPr>
          </xdr:nvPicPr>
          <xdr:blipFill>
            <a:blip xmlns:r="http://schemas.openxmlformats.org/officeDocument/2006/relationships" r:embed="rId50"/>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788"/>
                </a:ext>
              </a:extLst>
            </xdr:cNvPicPr>
          </xdr:nvPicPr>
          <xdr:blipFill>
            <a:blip xmlns:r="http://schemas.openxmlformats.org/officeDocument/2006/relationships" r:embed="rId50"/>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789"/>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790"/>
                </a:ext>
              </a:extLst>
            </xdr:cNvPicPr>
          </xdr:nvPicPr>
          <xdr:blipFill>
            <a:blip xmlns:r="http://schemas.openxmlformats.org/officeDocument/2006/relationships" r:embed="rId50"/>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791"/>
                </a:ext>
              </a:extLst>
            </xdr:cNvPicPr>
          </xdr:nvPicPr>
          <xdr:blipFill>
            <a:blip xmlns:r="http://schemas.openxmlformats.org/officeDocument/2006/relationships" r:embed="rId51"/>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792"/>
                </a:ext>
              </a:extLst>
            </xdr:cNvPicPr>
          </xdr:nvPicPr>
          <xdr:blipFill>
            <a:blip xmlns:r="http://schemas.openxmlformats.org/officeDocument/2006/relationships" r:embed="rId51"/>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view="pageBreakPreview" topLeftCell="X1" zoomScale="70" zoomScaleNormal="70" zoomScaleSheetLayoutView="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桐生市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264</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f>データ!N6</f>
        <v>1</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128</v>
      </c>
      <c r="G7" s="170"/>
      <c r="H7" s="170"/>
      <c r="I7" s="170"/>
      <c r="J7" s="171" t="s">
        <v>127</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130</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f>データ!AB6</f>
        <v>31599</v>
      </c>
      <c r="G13" s="151"/>
      <c r="H13" s="150">
        <f>データ!AC6</f>
        <v>33351</v>
      </c>
      <c r="I13" s="151"/>
      <c r="J13" s="150">
        <f>データ!AD6</f>
        <v>28825</v>
      </c>
      <c r="K13" s="151"/>
      <c r="L13" s="150">
        <f>データ!AE6</f>
        <v>27784</v>
      </c>
      <c r="M13" s="151"/>
      <c r="N13" s="152">
        <f>データ!AF6</f>
        <v>27549</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31599</v>
      </c>
      <c r="G16" s="146"/>
      <c r="H16" s="146">
        <f>データ!AR6</f>
        <v>33351</v>
      </c>
      <c r="I16" s="146"/>
      <c r="J16" s="146">
        <f>データ!AS6</f>
        <v>28825</v>
      </c>
      <c r="K16" s="146"/>
      <c r="L16" s="146">
        <f>データ!AT6</f>
        <v>27784</v>
      </c>
      <c r="M16" s="146"/>
      <c r="N16" s="138">
        <f>データ!AU6</f>
        <v>27549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164946</v>
      </c>
      <c r="G19" s="136"/>
      <c r="H19" s="136"/>
      <c r="I19" s="136" t="str">
        <f>データ!AW6</f>
        <v>-</v>
      </c>
      <c r="J19" s="136"/>
      <c r="K19" s="136"/>
      <c r="L19" s="136">
        <f>データ!AX6</f>
        <v>164946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265</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263</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ybO4/B6VUrVNEI8gXtOYbMegKhnO4tAYKFFv2Ji1OGedK7v/5o453vxbHnFfqP6SmiydTp9+Onv/dBlvSycZfQ==" saltValue="zM26d+r86VUIMYPL9FHPj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27" x14ac:dyDescent="0.15">
      <c r="A6" s="49" t="s">
        <v>115</v>
      </c>
      <c r="B6" s="67" t="str">
        <f>B7</f>
        <v>2018</v>
      </c>
      <c r="C6" s="67" t="str">
        <f t="shared" ref="C6:AX6" si="6">C7</f>
        <v>102032</v>
      </c>
      <c r="D6" s="67" t="str">
        <f t="shared" si="6"/>
        <v>47</v>
      </c>
      <c r="E6" s="67" t="str">
        <f t="shared" si="6"/>
        <v>04</v>
      </c>
      <c r="F6" s="67" t="str">
        <f t="shared" si="6"/>
        <v>0</v>
      </c>
      <c r="G6" s="67" t="str">
        <f t="shared" si="6"/>
        <v>000</v>
      </c>
      <c r="H6" s="67" t="str">
        <f t="shared" si="6"/>
        <v>群馬県　桐生市</v>
      </c>
      <c r="I6" s="67" t="str">
        <f t="shared" si="6"/>
        <v>法非適用</v>
      </c>
      <c r="J6" s="67" t="str">
        <f t="shared" si="6"/>
        <v>電気事業</v>
      </c>
      <c r="K6" s="67" t="str">
        <f t="shared" si="6"/>
        <v>非設置</v>
      </c>
      <c r="L6" s="68" t="str">
        <f t="shared" si="6"/>
        <v>該当数値なし</v>
      </c>
      <c r="M6" s="69" t="str">
        <f t="shared" si="6"/>
        <v>-</v>
      </c>
      <c r="N6" s="69">
        <f t="shared" si="6"/>
        <v>1</v>
      </c>
      <c r="O6" s="69" t="str">
        <f t="shared" si="6"/>
        <v>-</v>
      </c>
      <c r="P6" s="69" t="str">
        <f t="shared" si="6"/>
        <v>-</v>
      </c>
      <c r="Q6" s="69" t="str">
        <f t="shared" si="6"/>
        <v>-</v>
      </c>
      <c r="R6" s="70" t="str">
        <f>R7</f>
        <v>平成31年3月31日　清掃センター発電所</v>
      </c>
      <c r="S6" s="71" t="str">
        <f t="shared" si="6"/>
        <v>-</v>
      </c>
      <c r="T6" s="67" t="str">
        <f t="shared" si="6"/>
        <v>無</v>
      </c>
      <c r="U6" s="71" t="str">
        <f t="shared" si="6"/>
        <v>日立造船株式会社</v>
      </c>
      <c r="V6" s="68" t="str">
        <f t="shared" si="6"/>
        <v>-</v>
      </c>
      <c r="W6" s="69" t="str">
        <f>W7</f>
        <v>-</v>
      </c>
      <c r="X6" s="69" t="str">
        <f t="shared" si="6"/>
        <v>-</v>
      </c>
      <c r="Y6" s="69" t="str">
        <f t="shared" si="6"/>
        <v>-</v>
      </c>
      <c r="Z6" s="69" t="str">
        <f t="shared" si="6"/>
        <v>-</v>
      </c>
      <c r="AA6" s="69" t="str">
        <f t="shared" si="6"/>
        <v>-</v>
      </c>
      <c r="AB6" s="69">
        <f t="shared" si="6"/>
        <v>31599</v>
      </c>
      <c r="AC6" s="69">
        <f t="shared" si="6"/>
        <v>33351</v>
      </c>
      <c r="AD6" s="69">
        <f t="shared" si="6"/>
        <v>28825</v>
      </c>
      <c r="AE6" s="69">
        <f t="shared" si="6"/>
        <v>27784</v>
      </c>
      <c r="AF6" s="69">
        <f t="shared" si="6"/>
        <v>27549</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31599</v>
      </c>
      <c r="AR6" s="69">
        <f t="shared" si="6"/>
        <v>33351</v>
      </c>
      <c r="AS6" s="69">
        <f t="shared" si="6"/>
        <v>28825</v>
      </c>
      <c r="AT6" s="69">
        <f t="shared" si="6"/>
        <v>27784</v>
      </c>
      <c r="AU6" s="69">
        <f t="shared" si="6"/>
        <v>27549</v>
      </c>
      <c r="AV6" s="69">
        <f t="shared" si="6"/>
        <v>164946</v>
      </c>
      <c r="AW6" s="69" t="str">
        <f t="shared" si="6"/>
        <v>-</v>
      </c>
      <c r="AX6" s="69">
        <f t="shared" si="6"/>
        <v>164946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27"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v>1</v>
      </c>
      <c r="O7" s="80" t="s">
        <v>127</v>
      </c>
      <c r="P7" s="80" t="s">
        <v>127</v>
      </c>
      <c r="Q7" s="80" t="s">
        <v>127</v>
      </c>
      <c r="R7" s="81" t="s">
        <v>128</v>
      </c>
      <c r="S7" s="81" t="s">
        <v>127</v>
      </c>
      <c r="T7" s="82" t="s">
        <v>129</v>
      </c>
      <c r="U7" s="81" t="s">
        <v>130</v>
      </c>
      <c r="V7" s="78" t="s">
        <v>127</v>
      </c>
      <c r="W7" s="80" t="s">
        <v>127</v>
      </c>
      <c r="X7" s="80" t="s">
        <v>127</v>
      </c>
      <c r="Y7" s="80" t="s">
        <v>127</v>
      </c>
      <c r="Z7" s="80" t="s">
        <v>127</v>
      </c>
      <c r="AA7" s="80" t="s">
        <v>127</v>
      </c>
      <c r="AB7" s="80">
        <v>31599</v>
      </c>
      <c r="AC7" s="80">
        <v>33351</v>
      </c>
      <c r="AD7" s="80">
        <v>28825</v>
      </c>
      <c r="AE7" s="80">
        <v>27784</v>
      </c>
      <c r="AF7" s="80">
        <v>27549</v>
      </c>
      <c r="AG7" s="80" t="s">
        <v>127</v>
      </c>
      <c r="AH7" s="80" t="s">
        <v>127</v>
      </c>
      <c r="AI7" s="80" t="s">
        <v>127</v>
      </c>
      <c r="AJ7" s="80" t="s">
        <v>127</v>
      </c>
      <c r="AK7" s="80" t="s">
        <v>127</v>
      </c>
      <c r="AL7" s="80" t="s">
        <v>127</v>
      </c>
      <c r="AM7" s="80" t="s">
        <v>127</v>
      </c>
      <c r="AN7" s="80" t="s">
        <v>127</v>
      </c>
      <c r="AO7" s="80" t="s">
        <v>127</v>
      </c>
      <c r="AP7" s="80" t="s">
        <v>127</v>
      </c>
      <c r="AQ7" s="80">
        <v>31599</v>
      </c>
      <c r="AR7" s="80">
        <v>33351</v>
      </c>
      <c r="AS7" s="80">
        <v>28825</v>
      </c>
      <c r="AT7" s="80">
        <v>27784</v>
      </c>
      <c r="AU7" s="80">
        <v>27549</v>
      </c>
      <c r="AV7" s="80">
        <v>164946</v>
      </c>
      <c r="AW7" s="80" t="s">
        <v>127</v>
      </c>
      <c r="AX7" s="80">
        <v>164946</v>
      </c>
      <c r="AY7" s="83">
        <v>101.7</v>
      </c>
      <c r="AZ7" s="83">
        <v>103.5</v>
      </c>
      <c r="BA7" s="83">
        <v>142.1</v>
      </c>
      <c r="BB7" s="83">
        <v>118.9</v>
      </c>
      <c r="BC7" s="83">
        <v>604.4</v>
      </c>
      <c r="BD7" s="83">
        <v>124.4</v>
      </c>
      <c r="BE7" s="83">
        <v>118.8</v>
      </c>
      <c r="BF7" s="83">
        <v>88.8</v>
      </c>
      <c r="BG7" s="83">
        <v>121.3</v>
      </c>
      <c r="BH7" s="83">
        <v>123.2</v>
      </c>
      <c r="BI7" s="83">
        <v>100</v>
      </c>
      <c r="BJ7" s="83">
        <v>2450.3000000000002</v>
      </c>
      <c r="BK7" s="83">
        <v>2486.6999999999998</v>
      </c>
      <c r="BL7" s="83">
        <v>1530.1</v>
      </c>
      <c r="BM7" s="83">
        <v>1181.3</v>
      </c>
      <c r="BN7" s="83">
        <v>1187.5</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18455.5</v>
      </c>
      <c r="CG7" s="83">
        <v>16177.4</v>
      </c>
      <c r="CH7" s="83">
        <v>9339.9</v>
      </c>
      <c r="CI7" s="83">
        <v>9737.6</v>
      </c>
      <c r="CJ7" s="83">
        <v>1866.3</v>
      </c>
      <c r="CK7" s="83">
        <v>17642.5</v>
      </c>
      <c r="CL7" s="83">
        <v>18815.8</v>
      </c>
      <c r="CM7" s="83">
        <v>22847.9</v>
      </c>
      <c r="CN7" s="83">
        <v>19199</v>
      </c>
      <c r="CO7" s="83">
        <v>19830.400000000001</v>
      </c>
      <c r="CP7" s="80">
        <v>8251</v>
      </c>
      <c r="CQ7" s="80">
        <v>13679</v>
      </c>
      <c r="CR7" s="80">
        <v>65618</v>
      </c>
      <c r="CS7" s="80">
        <v>30763</v>
      </c>
      <c r="CT7" s="80">
        <v>149898</v>
      </c>
      <c r="CU7" s="80">
        <v>58539</v>
      </c>
      <c r="CV7" s="80">
        <v>37685</v>
      </c>
      <c r="CW7" s="80">
        <v>2390</v>
      </c>
      <c r="CX7" s="80">
        <v>32739</v>
      </c>
      <c r="CY7" s="80">
        <v>34140</v>
      </c>
      <c r="CZ7" s="80">
        <v>4660</v>
      </c>
      <c r="DA7" s="83">
        <v>80.2</v>
      </c>
      <c r="DB7" s="83">
        <v>84.4</v>
      </c>
      <c r="DC7" s="83">
        <v>70.599999999999994</v>
      </c>
      <c r="DD7" s="83">
        <v>68.099999999999994</v>
      </c>
      <c r="DE7" s="83">
        <v>67.5</v>
      </c>
      <c r="DF7" s="83">
        <v>33.9</v>
      </c>
      <c r="DG7" s="83">
        <v>31</v>
      </c>
      <c r="DH7" s="83">
        <v>34.700000000000003</v>
      </c>
      <c r="DI7" s="83">
        <v>30</v>
      </c>
      <c r="DJ7" s="83">
        <v>30.2</v>
      </c>
      <c r="DK7" s="83">
        <v>100</v>
      </c>
      <c r="DL7" s="83">
        <v>100</v>
      </c>
      <c r="DM7" s="83">
        <v>0</v>
      </c>
      <c r="DN7" s="83">
        <v>0</v>
      </c>
      <c r="DO7" s="83">
        <v>0</v>
      </c>
      <c r="DP7" s="83">
        <v>14.6</v>
      </c>
      <c r="DQ7" s="83">
        <v>17.5</v>
      </c>
      <c r="DR7" s="83">
        <v>14.4</v>
      </c>
      <c r="DS7" s="83">
        <v>11.8</v>
      </c>
      <c r="DT7" s="83">
        <v>14.2</v>
      </c>
      <c r="DU7" s="83">
        <v>2.4</v>
      </c>
      <c r="DV7" s="83">
        <v>1.8</v>
      </c>
      <c r="DW7" s="83">
        <v>2.2000000000000002</v>
      </c>
      <c r="DX7" s="83">
        <v>2</v>
      </c>
      <c r="DY7" s="83">
        <v>1.4</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0</v>
      </c>
      <c r="EP7" s="83">
        <v>0</v>
      </c>
      <c r="EQ7" s="83">
        <v>0</v>
      </c>
      <c r="ER7" s="83">
        <v>0</v>
      </c>
      <c r="ES7" s="83">
        <v>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v>4660</v>
      </c>
      <c r="GY7" s="83">
        <v>80.2</v>
      </c>
      <c r="GZ7" s="83">
        <v>84.4</v>
      </c>
      <c r="HA7" s="83">
        <v>70.599999999999994</v>
      </c>
      <c r="HB7" s="83">
        <v>68.099999999999994</v>
      </c>
      <c r="HC7" s="83">
        <v>67.5</v>
      </c>
      <c r="HD7" s="83">
        <v>47.4</v>
      </c>
      <c r="HE7" s="83">
        <v>46.6</v>
      </c>
      <c r="HF7" s="83">
        <v>53.1</v>
      </c>
      <c r="HG7" s="83">
        <v>63.3</v>
      </c>
      <c r="HH7" s="83">
        <v>65.099999999999994</v>
      </c>
      <c r="HI7" s="83">
        <v>100</v>
      </c>
      <c r="HJ7" s="83">
        <v>100</v>
      </c>
      <c r="HK7" s="83">
        <v>0</v>
      </c>
      <c r="HL7" s="83">
        <v>0</v>
      </c>
      <c r="HM7" s="83">
        <v>0</v>
      </c>
      <c r="HN7" s="83">
        <v>5.0999999999999996</v>
      </c>
      <c r="HO7" s="83">
        <v>14</v>
      </c>
      <c r="HP7" s="83">
        <v>8.9</v>
      </c>
      <c r="HQ7" s="83">
        <v>7.4</v>
      </c>
      <c r="HR7" s="83">
        <v>6.8</v>
      </c>
      <c r="HS7" s="83">
        <v>2.4</v>
      </c>
      <c r="HT7" s="83">
        <v>1.8</v>
      </c>
      <c r="HU7" s="83">
        <v>2.2000000000000002</v>
      </c>
      <c r="HV7" s="83">
        <v>2</v>
      </c>
      <c r="HW7" s="83">
        <v>1.4</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v>0</v>
      </c>
      <c r="IN7" s="83">
        <v>0</v>
      </c>
      <c r="IO7" s="83">
        <v>0</v>
      </c>
      <c r="IP7" s="83">
        <v>0</v>
      </c>
      <c r="IQ7" s="83">
        <v>0</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t="s">
        <v>127</v>
      </c>
      <c r="KW7" s="83" t="s">
        <v>127</v>
      </c>
      <c r="KX7" s="83" t="s">
        <v>127</v>
      </c>
      <c r="KY7" s="83" t="s">
        <v>127</v>
      </c>
      <c r="KZ7" s="83" t="s">
        <v>127</v>
      </c>
      <c r="LA7" s="83" t="s">
        <v>127</v>
      </c>
      <c r="LB7" s="83">
        <v>13.7</v>
      </c>
      <c r="LC7" s="83">
        <v>12</v>
      </c>
      <c r="LD7" s="83">
        <v>14.5</v>
      </c>
      <c r="LE7" s="83">
        <v>14.9</v>
      </c>
      <c r="LF7" s="83">
        <v>15.2</v>
      </c>
      <c r="LG7" s="83" t="s">
        <v>127</v>
      </c>
      <c r="LH7" s="83" t="s">
        <v>127</v>
      </c>
      <c r="LI7" s="83" t="s">
        <v>127</v>
      </c>
      <c r="LJ7" s="83" t="s">
        <v>127</v>
      </c>
      <c r="LK7" s="83" t="s">
        <v>127</v>
      </c>
      <c r="LL7" s="83">
        <v>2.5</v>
      </c>
      <c r="LM7" s="83">
        <v>0.3</v>
      </c>
      <c r="LN7" s="83">
        <v>0.3</v>
      </c>
      <c r="LO7" s="83">
        <v>0.3</v>
      </c>
      <c r="LP7" s="83">
        <v>0.7</v>
      </c>
      <c r="LQ7" s="83" t="s">
        <v>127</v>
      </c>
      <c r="LR7" s="83" t="s">
        <v>127</v>
      </c>
      <c r="LS7" s="83" t="s">
        <v>127</v>
      </c>
      <c r="LT7" s="83" t="s">
        <v>127</v>
      </c>
      <c r="LU7" s="83" t="s">
        <v>127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98.2</v>
      </c>
      <c r="MR7" s="83">
        <v>98.8</v>
      </c>
      <c r="MS7" s="83">
        <v>98.3</v>
      </c>
      <c r="MT7" s="83">
        <v>98.7</v>
      </c>
      <c r="MU7" s="83" t="s">
        <v>127</v>
      </c>
      <c r="MV7" s="83" t="s">
        <v>127</v>
      </c>
      <c r="MW7" s="83" t="s">
        <v>127</v>
      </c>
      <c r="MX7" s="83" t="s">
        <v>127</v>
      </c>
      <c r="MY7" s="83">
        <v>1</v>
      </c>
      <c r="MZ7" s="83">
        <v>1</v>
      </c>
      <c r="NA7" s="83">
        <v>1</v>
      </c>
      <c r="NB7" s="83">
        <v>1</v>
      </c>
      <c r="NC7" s="83" t="s">
        <v>127</v>
      </c>
      <c r="ND7" s="83" t="s">
        <v>127</v>
      </c>
      <c r="NE7" s="83" t="s">
        <v>127</v>
      </c>
      <c r="NF7" s="83" t="s">
        <v>127</v>
      </c>
      <c r="NG7" s="83" t="s">
        <v>127</v>
      </c>
      <c r="NH7" s="83" t="s">
        <v>127</v>
      </c>
      <c r="NI7" s="83" t="s">
        <v>127</v>
      </c>
      <c r="NJ7" s="83" t="s">
        <v>127</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1</v>
      </c>
      <c r="GZ8" s="87" t="s">
        <v>131</v>
      </c>
      <c r="HA8" s="85"/>
      <c r="HB8" s="85"/>
      <c r="HC8" s="85"/>
      <c r="HD8" s="85"/>
      <c r="HE8" s="86"/>
      <c r="HF8" s="85"/>
      <c r="HG8" s="85"/>
      <c r="HH8" s="85" t="str">
        <f>HI4</f>
        <v>修繕費比率（％）</v>
      </c>
      <c r="HI8" s="85" t="b">
        <f>IF(SUM($N$7,$MY$7:$NB$7)=0,FALSE,TRUE)</f>
        <v>1</v>
      </c>
      <c r="HJ8" s="87" t="s">
        <v>131</v>
      </c>
      <c r="HK8" s="85"/>
      <c r="HL8" s="85"/>
      <c r="HM8" s="85"/>
      <c r="HN8" s="85"/>
      <c r="HO8" s="85"/>
      <c r="HP8" s="86"/>
      <c r="HQ8" s="85"/>
      <c r="HR8" s="85" t="str">
        <f>HS4</f>
        <v>企業債残高対料金収入比率（％）</v>
      </c>
      <c r="HS8" s="85" t="b">
        <f>IF(SUM($N$7,$MY$7:$NB$7)=0,FALSE,TRUE)</f>
        <v>1</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1</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（最大出力合計4,660kW）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（最大出力合計4,660kW）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101.7</v>
      </c>
      <c r="AZ11" s="95">
        <f>AZ7</f>
        <v>103.5</v>
      </c>
      <c r="BA11" s="95">
        <f>BA7</f>
        <v>142.1</v>
      </c>
      <c r="BB11" s="95">
        <f>BB7</f>
        <v>118.9</v>
      </c>
      <c r="BC11" s="95">
        <f>BC7</f>
        <v>604.4</v>
      </c>
      <c r="BD11" s="84"/>
      <c r="BE11" s="84"/>
      <c r="BF11" s="84"/>
      <c r="BG11" s="84"/>
      <c r="BH11" s="84"/>
      <c r="BI11" s="94" t="s">
        <v>140</v>
      </c>
      <c r="BJ11" s="95">
        <f>BJ7</f>
        <v>2450.3000000000002</v>
      </c>
      <c r="BK11" s="95">
        <f>BK7</f>
        <v>2486.6999999999998</v>
      </c>
      <c r="BL11" s="95">
        <f>BL7</f>
        <v>1530.1</v>
      </c>
      <c r="BM11" s="95">
        <f>BM7</f>
        <v>1181.3</v>
      </c>
      <c r="BN11" s="95">
        <f>BN7</f>
        <v>1187.5</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18455.5</v>
      </c>
      <c r="CG11" s="95">
        <f>CG7</f>
        <v>16177.4</v>
      </c>
      <c r="CH11" s="95">
        <f>CH7</f>
        <v>9339.9</v>
      </c>
      <c r="CI11" s="95">
        <f>CI7</f>
        <v>9737.6</v>
      </c>
      <c r="CJ11" s="95">
        <f>CJ7</f>
        <v>1866.3</v>
      </c>
      <c r="CK11" s="84"/>
      <c r="CL11" s="84"/>
      <c r="CM11" s="84"/>
      <c r="CN11" s="84"/>
      <c r="CO11" s="94" t="s">
        <v>140</v>
      </c>
      <c r="CP11" s="96">
        <f>CP7</f>
        <v>8251</v>
      </c>
      <c r="CQ11" s="96">
        <f>CQ7</f>
        <v>13679</v>
      </c>
      <c r="CR11" s="96">
        <f>CR7</f>
        <v>65618</v>
      </c>
      <c r="CS11" s="96">
        <f>CS7</f>
        <v>30763</v>
      </c>
      <c r="CT11" s="96">
        <f>CT7</f>
        <v>149898</v>
      </c>
      <c r="CU11" s="84"/>
      <c r="CV11" s="84"/>
      <c r="CW11" s="84"/>
      <c r="CX11" s="84"/>
      <c r="CY11" s="84"/>
      <c r="CZ11" s="94" t="s">
        <v>140</v>
      </c>
      <c r="DA11" s="95">
        <f>DA7</f>
        <v>80.2</v>
      </c>
      <c r="DB11" s="95">
        <f>DB7</f>
        <v>84.4</v>
      </c>
      <c r="DC11" s="95">
        <f>DC7</f>
        <v>70.599999999999994</v>
      </c>
      <c r="DD11" s="95">
        <f>DD7</f>
        <v>68.099999999999994</v>
      </c>
      <c r="DE11" s="95">
        <f>DE7</f>
        <v>67.5</v>
      </c>
      <c r="DF11" s="84"/>
      <c r="DG11" s="84"/>
      <c r="DH11" s="84"/>
      <c r="DI11" s="84"/>
      <c r="DJ11" s="94" t="s">
        <v>140</v>
      </c>
      <c r="DK11" s="95">
        <f>DK7</f>
        <v>100</v>
      </c>
      <c r="DL11" s="95">
        <f>DL7</f>
        <v>100</v>
      </c>
      <c r="DM11" s="95">
        <f>DM7</f>
        <v>0</v>
      </c>
      <c r="DN11" s="95">
        <f>DN7</f>
        <v>0</v>
      </c>
      <c r="DO11" s="95">
        <f>DO7</f>
        <v>0</v>
      </c>
      <c r="DP11" s="84"/>
      <c r="DQ11" s="84"/>
      <c r="DR11" s="84"/>
      <c r="DS11" s="84"/>
      <c r="DT11" s="94" t="s">
        <v>140</v>
      </c>
      <c r="DU11" s="95">
        <f>DU7</f>
        <v>2.4</v>
      </c>
      <c r="DV11" s="95">
        <f>DV7</f>
        <v>1.8</v>
      </c>
      <c r="DW11" s="95">
        <f>DW7</f>
        <v>2.2000000000000002</v>
      </c>
      <c r="DX11" s="95">
        <f>DX7</f>
        <v>2</v>
      </c>
      <c r="DY11" s="95">
        <f>DY7</f>
        <v>1.4</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0</v>
      </c>
      <c r="EP11" s="95">
        <f>EP7</f>
        <v>0</v>
      </c>
      <c r="EQ11" s="95">
        <f>EQ7</f>
        <v>0</v>
      </c>
      <c r="ER11" s="95">
        <f>ER7</f>
        <v>0</v>
      </c>
      <c r="ES11" s="95">
        <f>ES7</f>
        <v>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f>GY7</f>
        <v>80.2</v>
      </c>
      <c r="GZ11" s="95">
        <f>GZ7</f>
        <v>84.4</v>
      </c>
      <c r="HA11" s="95">
        <f>HA7</f>
        <v>70.599999999999994</v>
      </c>
      <c r="HB11" s="95">
        <f>HB7</f>
        <v>68.099999999999994</v>
      </c>
      <c r="HC11" s="95">
        <f>HC7</f>
        <v>67.5</v>
      </c>
      <c r="HD11" s="84"/>
      <c r="HE11" s="84"/>
      <c r="HF11" s="84"/>
      <c r="HG11" s="84"/>
      <c r="HH11" s="94" t="s">
        <v>140</v>
      </c>
      <c r="HI11" s="95">
        <f>HI7</f>
        <v>100</v>
      </c>
      <c r="HJ11" s="95">
        <f>HJ7</f>
        <v>100</v>
      </c>
      <c r="HK11" s="95">
        <f>HK7</f>
        <v>0</v>
      </c>
      <c r="HL11" s="95">
        <f>HL7</f>
        <v>0</v>
      </c>
      <c r="HM11" s="95">
        <f>HM7</f>
        <v>0</v>
      </c>
      <c r="HN11" s="84"/>
      <c r="HO11" s="84"/>
      <c r="HP11" s="84"/>
      <c r="HQ11" s="84"/>
      <c r="HR11" s="94" t="s">
        <v>140</v>
      </c>
      <c r="HS11" s="95">
        <f>HS7</f>
        <v>2.4</v>
      </c>
      <c r="HT11" s="95">
        <f>HT7</f>
        <v>1.8</v>
      </c>
      <c r="HU11" s="95">
        <f>HU7</f>
        <v>2.2000000000000002</v>
      </c>
      <c r="HV11" s="95">
        <f>HV7</f>
        <v>2</v>
      </c>
      <c r="HW11" s="95">
        <f>HW7</f>
        <v>1.4</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f>IM7</f>
        <v>0</v>
      </c>
      <c r="IN11" s="95">
        <f>IN7</f>
        <v>0</v>
      </c>
      <c r="IO11" s="95">
        <f>IO7</f>
        <v>0</v>
      </c>
      <c r="IP11" s="95">
        <f>IP7</f>
        <v>0</v>
      </c>
      <c r="IQ11" s="95">
        <f>IQ7</f>
        <v>0</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124.4</v>
      </c>
      <c r="AZ12" s="95">
        <f>BE7</f>
        <v>118.8</v>
      </c>
      <c r="BA12" s="95">
        <f>BF7</f>
        <v>88.8</v>
      </c>
      <c r="BB12" s="95">
        <f>BG7</f>
        <v>121.3</v>
      </c>
      <c r="BC12" s="95">
        <f>BH7</f>
        <v>123.2</v>
      </c>
      <c r="BD12" s="84"/>
      <c r="BE12" s="84"/>
      <c r="BF12" s="84"/>
      <c r="BG12" s="84"/>
      <c r="BH12" s="84"/>
      <c r="BI12" s="94" t="s">
        <v>141</v>
      </c>
      <c r="BJ12" s="95">
        <f>BO7</f>
        <v>324.60000000000002</v>
      </c>
      <c r="BK12" s="95">
        <f>BP7</f>
        <v>255.4</v>
      </c>
      <c r="BL12" s="95">
        <f>BQ7</f>
        <v>269.8</v>
      </c>
      <c r="BM12" s="95">
        <f>BR7</f>
        <v>247.9</v>
      </c>
      <c r="BN12" s="95">
        <f>BS7</f>
        <v>240.1</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f>CK7</f>
        <v>17642.5</v>
      </c>
      <c r="CG12" s="95">
        <f>CL7</f>
        <v>18815.8</v>
      </c>
      <c r="CH12" s="95">
        <f>CM7</f>
        <v>22847.9</v>
      </c>
      <c r="CI12" s="95">
        <f>CN7</f>
        <v>19199</v>
      </c>
      <c r="CJ12" s="95">
        <f>CO7</f>
        <v>19830.400000000001</v>
      </c>
      <c r="CK12" s="84"/>
      <c r="CL12" s="84"/>
      <c r="CM12" s="84"/>
      <c r="CN12" s="84"/>
      <c r="CO12" s="94" t="s">
        <v>141</v>
      </c>
      <c r="CP12" s="96">
        <f>CU7</f>
        <v>58539</v>
      </c>
      <c r="CQ12" s="96">
        <f>CV7</f>
        <v>37685</v>
      </c>
      <c r="CR12" s="96">
        <f>CW7</f>
        <v>2390</v>
      </c>
      <c r="CS12" s="96">
        <f>CX7</f>
        <v>32739</v>
      </c>
      <c r="CT12" s="96">
        <f>CY7</f>
        <v>34140</v>
      </c>
      <c r="CU12" s="84"/>
      <c r="CV12" s="84"/>
      <c r="CW12" s="84"/>
      <c r="CX12" s="84"/>
      <c r="CY12" s="84"/>
      <c r="CZ12" s="94" t="s">
        <v>141</v>
      </c>
      <c r="DA12" s="95">
        <f>DF7</f>
        <v>33.9</v>
      </c>
      <c r="DB12" s="95">
        <f>DG7</f>
        <v>31</v>
      </c>
      <c r="DC12" s="95">
        <f>DH7</f>
        <v>34.700000000000003</v>
      </c>
      <c r="DD12" s="95">
        <f>DI7</f>
        <v>30</v>
      </c>
      <c r="DE12" s="95">
        <f>DJ7</f>
        <v>30.2</v>
      </c>
      <c r="DF12" s="84"/>
      <c r="DG12" s="84"/>
      <c r="DH12" s="84"/>
      <c r="DI12" s="84"/>
      <c r="DJ12" s="94" t="s">
        <v>141</v>
      </c>
      <c r="DK12" s="95">
        <f>DP7</f>
        <v>14.6</v>
      </c>
      <c r="DL12" s="95">
        <f>DQ7</f>
        <v>17.5</v>
      </c>
      <c r="DM12" s="95">
        <f>DR7</f>
        <v>14.4</v>
      </c>
      <c r="DN12" s="95">
        <f>DS7</f>
        <v>11.8</v>
      </c>
      <c r="DO12" s="95">
        <f>DT7</f>
        <v>14.2</v>
      </c>
      <c r="DP12" s="84"/>
      <c r="DQ12" s="84"/>
      <c r="DR12" s="84"/>
      <c r="DS12" s="84"/>
      <c r="DT12" s="94" t="s">
        <v>141</v>
      </c>
      <c r="DU12" s="95">
        <f>DZ7</f>
        <v>109.9</v>
      </c>
      <c r="DV12" s="95">
        <f>EA7</f>
        <v>107.3</v>
      </c>
      <c r="DW12" s="95">
        <f>EB7</f>
        <v>104.1</v>
      </c>
      <c r="DX12" s="95">
        <f>EC7</f>
        <v>136</v>
      </c>
      <c r="DY12" s="95">
        <f>ED7</f>
        <v>133.5</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f>ET7</f>
        <v>72.5</v>
      </c>
      <c r="EP12" s="95">
        <f>EU7</f>
        <v>75.599999999999994</v>
      </c>
      <c r="EQ12" s="95">
        <f>EV7</f>
        <v>78.8</v>
      </c>
      <c r="ER12" s="95">
        <f>EW7</f>
        <v>87.3</v>
      </c>
      <c r="ES12" s="95">
        <f>EX7</f>
        <v>82.1</v>
      </c>
      <c r="ET12" s="84"/>
      <c r="EU12" s="84"/>
      <c r="EV12" s="84"/>
      <c r="EW12" s="84"/>
      <c r="EX12" s="84"/>
      <c r="EY12" s="94" t="s">
        <v>141</v>
      </c>
      <c r="EZ12" s="95" t="str">
        <f>IF($EZ$8,FE7,"-")</f>
        <v>-</v>
      </c>
      <c r="FA12" s="95" t="str">
        <f>IF($EZ$8,FF7,"-")</f>
        <v>-</v>
      </c>
      <c r="FB12" s="95" t="str">
        <f>IF($EZ$8,FG7,"-")</f>
        <v>-</v>
      </c>
      <c r="FC12" s="95" t="str">
        <f>IF($EZ$8,FH7,"-")</f>
        <v>-</v>
      </c>
      <c r="FD12" s="95" t="str">
        <f>IF($EZ$8,FI7,"-")</f>
        <v>-</v>
      </c>
      <c r="FE12" s="84"/>
      <c r="FF12" s="84"/>
      <c r="FG12" s="84"/>
      <c r="FH12" s="84"/>
      <c r="FI12" s="94" t="s">
        <v>141</v>
      </c>
      <c r="FJ12" s="95" t="str">
        <f>IF($FJ$8,FO7,"-")</f>
        <v>-</v>
      </c>
      <c r="FK12" s="95" t="str">
        <f>IF($FJ$8,FP7,"-")</f>
        <v>-</v>
      </c>
      <c r="FL12" s="95" t="str">
        <f>IF($FJ$8,FQ7,"-")</f>
        <v>-</v>
      </c>
      <c r="FM12" s="95" t="str">
        <f>IF($FJ$8,FR7,"-")</f>
        <v>-</v>
      </c>
      <c r="FN12" s="95" t="str">
        <f>IF($FJ$8,FS7,"-")</f>
        <v>-</v>
      </c>
      <c r="FO12" s="84"/>
      <c r="FP12" s="84"/>
      <c r="FQ12" s="84"/>
      <c r="FR12" s="84"/>
      <c r="FS12" s="94" t="s">
        <v>141</v>
      </c>
      <c r="FT12" s="95" t="str">
        <f>IF($FT$8,FY7,"-")</f>
        <v>-</v>
      </c>
      <c r="FU12" s="95" t="str">
        <f>IF($FT$8,FZ7,"-")</f>
        <v>-</v>
      </c>
      <c r="FV12" s="95" t="str">
        <f>IF($FT$8,GA7,"-")</f>
        <v>-</v>
      </c>
      <c r="FW12" s="95" t="str">
        <f>IF($FT$8,GB7,"-")</f>
        <v>-</v>
      </c>
      <c r="FX12" s="95" t="str">
        <f>IF($FT$8,GC7,"-")</f>
        <v>-</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t="str">
        <f>IF($GN$8,GS7,"-")</f>
        <v>-</v>
      </c>
      <c r="GO12" s="95" t="str">
        <f>IF($GN$8,GT7,"-")</f>
        <v>-</v>
      </c>
      <c r="GP12" s="95" t="str">
        <f>IF($GN$8,GU7,"-")</f>
        <v>-</v>
      </c>
      <c r="GQ12" s="95" t="str">
        <f>IF($GN$8,GV7,"-")</f>
        <v>-</v>
      </c>
      <c r="GR12" s="95" t="str">
        <f>IF($GN$8,GW7,"-")</f>
        <v>-</v>
      </c>
      <c r="GS12" s="84"/>
      <c r="GT12" s="84"/>
      <c r="GU12" s="84"/>
      <c r="GV12" s="84"/>
      <c r="GW12" s="84"/>
      <c r="GX12" s="94" t="s">
        <v>141</v>
      </c>
      <c r="GY12" s="95">
        <f>IF($GY$8,HD7,"-")</f>
        <v>47.4</v>
      </c>
      <c r="GZ12" s="95">
        <f>IF($GY$8,HE7,"-")</f>
        <v>46.6</v>
      </c>
      <c r="HA12" s="95">
        <f>IF($GY$8,HF7,"-")</f>
        <v>53.1</v>
      </c>
      <c r="HB12" s="95">
        <f>IF($GY$8,HG7,"-")</f>
        <v>63.3</v>
      </c>
      <c r="HC12" s="95">
        <f>IF($GY$8,HH7,"-")</f>
        <v>65.099999999999994</v>
      </c>
      <c r="HD12" s="84"/>
      <c r="HE12" s="84"/>
      <c r="HF12" s="84"/>
      <c r="HG12" s="84"/>
      <c r="HH12" s="94" t="s">
        <v>141</v>
      </c>
      <c r="HI12" s="95">
        <f>IF($HI$8,HN7,"-")</f>
        <v>5.0999999999999996</v>
      </c>
      <c r="HJ12" s="95">
        <f>IF($HI$8,HO7,"-")</f>
        <v>14</v>
      </c>
      <c r="HK12" s="95">
        <f>IF($HI$8,HP7,"-")</f>
        <v>8.9</v>
      </c>
      <c r="HL12" s="95">
        <f>IF($HI$8,HQ7,"-")</f>
        <v>7.4</v>
      </c>
      <c r="HM12" s="95">
        <f>IF($HI$8,HR7,"-")</f>
        <v>6.8</v>
      </c>
      <c r="HN12" s="84"/>
      <c r="HO12" s="84"/>
      <c r="HP12" s="84"/>
      <c r="HQ12" s="84"/>
      <c r="HR12" s="94" t="s">
        <v>141</v>
      </c>
      <c r="HS12" s="95">
        <f>IF($HS$8,HX7,"-")</f>
        <v>15.5</v>
      </c>
      <c r="HT12" s="95">
        <f>IF($HS$8,HY7,"-")</f>
        <v>12.4</v>
      </c>
      <c r="HU12" s="95">
        <f>IF($HS$8,HZ7,"-")</f>
        <v>0.5</v>
      </c>
      <c r="HV12" s="95">
        <f>IF($HS$8,IA7,"-")</f>
        <v>21.4</v>
      </c>
      <c r="HW12" s="95">
        <f>IF($HS$8,IB7,"-")</f>
        <v>35</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f>IF($IM$8,IR7,"-")</f>
        <v>48.2</v>
      </c>
      <c r="IN12" s="95">
        <f>IF($IM$8,IS7,"-")</f>
        <v>50.8</v>
      </c>
      <c r="IO12" s="95">
        <f>IF($IM$8,IT7,"-")</f>
        <v>47.7</v>
      </c>
      <c r="IP12" s="95">
        <f>IF($IM$8,IU7,"-")</f>
        <v>46.5</v>
      </c>
      <c r="IQ12" s="95">
        <f>IF($IM$8,IV7,"-")</f>
        <v>27.1</v>
      </c>
      <c r="IR12" s="84"/>
      <c r="IS12" s="84"/>
      <c r="IT12" s="84"/>
      <c r="IU12" s="84"/>
      <c r="IV12" s="84"/>
      <c r="IW12" s="94" t="s">
        <v>141</v>
      </c>
      <c r="IX12" s="95" t="str">
        <f>IF($IX$8,JC7,"-")</f>
        <v>-</v>
      </c>
      <c r="IY12" s="95" t="str">
        <f>IF($IX$8,JD7,"-")</f>
        <v>-</v>
      </c>
      <c r="IZ12" s="95" t="str">
        <f>IF($IX$8,JE7,"-")</f>
        <v>-</v>
      </c>
      <c r="JA12" s="95" t="str">
        <f>IF($IX$8,JF7,"-")</f>
        <v>-</v>
      </c>
      <c r="JB12" s="95" t="str">
        <f>IF($IX$8,JG7,"-")</f>
        <v>-</v>
      </c>
      <c r="JC12" s="84"/>
      <c r="JD12" s="84"/>
      <c r="JE12" s="84"/>
      <c r="JF12" s="84"/>
      <c r="JG12" s="94" t="s">
        <v>141</v>
      </c>
      <c r="JH12" s="95" t="str">
        <f>IF($JH$8,JM7,"-")</f>
        <v>-</v>
      </c>
      <c r="JI12" s="95" t="str">
        <f>IF($JH$8,JN7,"-")</f>
        <v>-</v>
      </c>
      <c r="JJ12" s="95" t="str">
        <f>IF($JH$8,JO7,"-")</f>
        <v>-</v>
      </c>
      <c r="JK12" s="95" t="str">
        <f>IF($JH$8,JP7,"-")</f>
        <v>-</v>
      </c>
      <c r="JL12" s="95" t="str">
        <f>IF($JH$8,JQ7,"-")</f>
        <v>-</v>
      </c>
      <c r="JM12" s="84"/>
      <c r="JN12" s="84"/>
      <c r="JO12" s="84"/>
      <c r="JP12" s="84"/>
      <c r="JQ12" s="94" t="s">
        <v>141</v>
      </c>
      <c r="JR12" s="95" t="str">
        <f>IF($JR$8,JW7,"-")</f>
        <v>-</v>
      </c>
      <c r="JS12" s="95" t="str">
        <f>IF($JR$8,JX7,"-")</f>
        <v>-</v>
      </c>
      <c r="JT12" s="95" t="str">
        <f>IF($JR$8,JY7,"-")</f>
        <v>-</v>
      </c>
      <c r="JU12" s="95" t="str">
        <f>IF($JR$8,JZ7,"-")</f>
        <v>-</v>
      </c>
      <c r="JV12" s="95" t="str">
        <f>IF($JR$8,KA7,"-")</f>
        <v>-</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t="str">
        <f>IF($KL$8,KQ7,"-")</f>
        <v>-</v>
      </c>
      <c r="KM12" s="95" t="str">
        <f>IF($KL$8,KR7,"-")</f>
        <v>-</v>
      </c>
      <c r="KN12" s="95" t="str">
        <f>IF($KL$8,KS7,"-")</f>
        <v>-</v>
      </c>
      <c r="KO12" s="95" t="str">
        <f>IF($KL$8,KT7,"-")</f>
        <v>-</v>
      </c>
      <c r="KP12" s="95" t="str">
        <f>IF($KL$8,KU7,"-")</f>
        <v>-</v>
      </c>
      <c r="KQ12" s="84"/>
      <c r="KR12" s="84"/>
      <c r="KS12" s="84"/>
      <c r="KT12" s="84"/>
      <c r="KU12" s="84"/>
      <c r="KV12" s="94" t="s">
        <v>141</v>
      </c>
      <c r="KW12" s="95" t="str">
        <f>IF($KW$8,LB7,"-")</f>
        <v>-</v>
      </c>
      <c r="KX12" s="95" t="str">
        <f>IF($KW$8,LC7,"-")</f>
        <v>-</v>
      </c>
      <c r="KY12" s="95" t="str">
        <f>IF($KW$8,LD7,"-")</f>
        <v>-</v>
      </c>
      <c r="KZ12" s="95" t="str">
        <f>IF($KW$8,LE7,"-")</f>
        <v>-</v>
      </c>
      <c r="LA12" s="95" t="str">
        <f>IF($KW$8,LF7,"-")</f>
        <v>-</v>
      </c>
      <c r="LB12" s="84"/>
      <c r="LC12" s="84"/>
      <c r="LD12" s="84"/>
      <c r="LE12" s="84"/>
      <c r="LF12" s="94" t="s">
        <v>141</v>
      </c>
      <c r="LG12" s="95" t="str">
        <f>IF($LG$8,LL7,"-")</f>
        <v>-</v>
      </c>
      <c r="LH12" s="95" t="str">
        <f>IF($LG$8,LM7,"-")</f>
        <v>-</v>
      </c>
      <c r="LI12" s="95" t="str">
        <f>IF($LG$8,LN7,"-")</f>
        <v>-</v>
      </c>
      <c r="LJ12" s="95" t="str">
        <f>IF($LG$8,LO7,"-")</f>
        <v>-</v>
      </c>
      <c r="LK12" s="95" t="str">
        <f>IF($LG$8,LP7,"-")</f>
        <v>-</v>
      </c>
      <c r="LL12" s="84"/>
      <c r="LM12" s="84"/>
      <c r="LN12" s="84"/>
      <c r="LO12" s="84"/>
      <c r="LP12" s="94" t="s">
        <v>141</v>
      </c>
      <c r="LQ12" s="95" t="str">
        <f>IF($LQ$8,LV7,"-")</f>
        <v>-</v>
      </c>
      <c r="LR12" s="95" t="str">
        <f>IF($LQ$8,LW7,"-")</f>
        <v>-</v>
      </c>
      <c r="LS12" s="95" t="str">
        <f>IF($LQ$8,LX7,"-")</f>
        <v>-</v>
      </c>
      <c r="LT12" s="95" t="str">
        <f>IF($LQ$8,LY7,"-")</f>
        <v>-</v>
      </c>
      <c r="LU12" s="95" t="str">
        <f>IF($LQ$8,LZ7,"-")</f>
        <v>-</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143</v>
      </c>
      <c r="C14" s="99"/>
      <c r="D14" s="100"/>
      <c r="E14" s="99"/>
      <c r="F14" s="206" t="s">
        <v>144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145</v>
      </c>
      <c r="C15" s="196"/>
      <c r="D15" s="100"/>
      <c r="E15" s="97">
        <v>1</v>
      </c>
      <c r="F15" s="196" t="s">
        <v>146</v>
      </c>
      <c r="G15" s="196"/>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149</v>
      </c>
      <c r="C16" s="196"/>
      <c r="D16" s="100"/>
      <c r="E16" s="97">
        <f>E15+1</f>
        <v>2</v>
      </c>
      <c r="F16" s="196" t="s">
        <v>150</v>
      </c>
      <c r="G16" s="196"/>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152</v>
      </c>
      <c r="C17" s="196"/>
      <c r="D17" s="100"/>
      <c r="E17" s="97">
        <f t="shared" ref="E17" si="8">E16+1</f>
        <v>3</v>
      </c>
      <c r="F17" s="196" t="s">
        <v>153</v>
      </c>
      <c r="G17" s="196"/>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f>IF(AY7="-",NA(),AY7)</f>
        <v>101.7</v>
      </c>
      <c r="AZ17" s="106">
        <f t="shared" ref="AZ17:BC17" si="9">IF(AZ7="-",NA(),AZ7)</f>
        <v>103.5</v>
      </c>
      <c r="BA17" s="106">
        <f t="shared" si="9"/>
        <v>142.1</v>
      </c>
      <c r="BB17" s="106">
        <f t="shared" si="9"/>
        <v>118.9</v>
      </c>
      <c r="BC17" s="106">
        <f t="shared" si="9"/>
        <v>604.4</v>
      </c>
      <c r="BD17" s="100"/>
      <c r="BE17" s="100"/>
      <c r="BF17" s="100"/>
      <c r="BG17" s="100"/>
      <c r="BH17" s="100"/>
      <c r="BI17" s="105" t="s">
        <v>155</v>
      </c>
      <c r="BJ17" s="106">
        <f>IF(BJ7="-",NA(),BJ7)</f>
        <v>2450.3000000000002</v>
      </c>
      <c r="BK17" s="106">
        <f t="shared" ref="BK17:BN17" si="10">IF(BK7="-",NA(),BK7)</f>
        <v>2486.6999999999998</v>
      </c>
      <c r="BL17" s="106">
        <f t="shared" si="10"/>
        <v>1530.1</v>
      </c>
      <c r="BM17" s="106">
        <f t="shared" si="10"/>
        <v>1181.3</v>
      </c>
      <c r="BN17" s="106">
        <f t="shared" si="10"/>
        <v>1187.5</v>
      </c>
      <c r="BO17" s="100"/>
      <c r="BP17" s="100"/>
      <c r="BQ17" s="100"/>
      <c r="BR17" s="100"/>
      <c r="BS17" s="100"/>
      <c r="BT17" s="105" t="s">
        <v>156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155</v>
      </c>
      <c r="CF17" s="106">
        <f>IF(CF7="-",NA(),CF7)</f>
        <v>18455.5</v>
      </c>
      <c r="CG17" s="106">
        <f t="shared" ref="CG17:CJ17" si="12">IF(CG7="-",NA(),CG7)</f>
        <v>16177.4</v>
      </c>
      <c r="CH17" s="106">
        <f t="shared" si="12"/>
        <v>9339.9</v>
      </c>
      <c r="CI17" s="106">
        <f t="shared" si="12"/>
        <v>9737.6</v>
      </c>
      <c r="CJ17" s="106">
        <f t="shared" si="12"/>
        <v>1866.3</v>
      </c>
      <c r="CK17" s="100"/>
      <c r="CL17" s="100"/>
      <c r="CM17" s="100"/>
      <c r="CN17" s="100"/>
      <c r="CO17" s="105" t="s">
        <v>155</v>
      </c>
      <c r="CP17" s="107">
        <f>IF(CP7="-",NA(),CP7)</f>
        <v>8251</v>
      </c>
      <c r="CQ17" s="107">
        <f t="shared" ref="CQ17:CT17" si="13">IF(CQ7="-",NA(),CQ7)</f>
        <v>13679</v>
      </c>
      <c r="CR17" s="107">
        <f t="shared" si="13"/>
        <v>65618</v>
      </c>
      <c r="CS17" s="107">
        <f t="shared" si="13"/>
        <v>30763</v>
      </c>
      <c r="CT17" s="107">
        <f t="shared" si="13"/>
        <v>149898</v>
      </c>
      <c r="CU17" s="100"/>
      <c r="CV17" s="100"/>
      <c r="CW17" s="100"/>
      <c r="CX17" s="100"/>
      <c r="CY17" s="100"/>
      <c r="CZ17" s="105" t="s">
        <v>155</v>
      </c>
      <c r="DA17" s="106">
        <f>IF(DA7="-",NA(),DA7)</f>
        <v>80.2</v>
      </c>
      <c r="DB17" s="106">
        <f t="shared" ref="DB17:DE17" si="14">IF(DB7="-",NA(),DB7)</f>
        <v>84.4</v>
      </c>
      <c r="DC17" s="106">
        <f t="shared" si="14"/>
        <v>70.599999999999994</v>
      </c>
      <c r="DD17" s="106">
        <f t="shared" si="14"/>
        <v>68.099999999999994</v>
      </c>
      <c r="DE17" s="106">
        <f t="shared" si="14"/>
        <v>67.5</v>
      </c>
      <c r="DF17" s="100"/>
      <c r="DG17" s="100"/>
      <c r="DH17" s="100"/>
      <c r="DI17" s="100"/>
      <c r="DJ17" s="105" t="s">
        <v>155</v>
      </c>
      <c r="DK17" s="106">
        <f>IF(DK7="-",NA(),DK7)</f>
        <v>100</v>
      </c>
      <c r="DL17" s="106">
        <f t="shared" ref="DL17:DO17" si="15">IF(DL7="-",NA(),DL7)</f>
        <v>100</v>
      </c>
      <c r="DM17" s="106">
        <f t="shared" si="15"/>
        <v>0</v>
      </c>
      <c r="DN17" s="106">
        <f t="shared" si="15"/>
        <v>0</v>
      </c>
      <c r="DO17" s="106">
        <f t="shared" si="15"/>
        <v>0</v>
      </c>
      <c r="DP17" s="100"/>
      <c r="DQ17" s="100"/>
      <c r="DR17" s="100"/>
      <c r="DS17" s="100"/>
      <c r="DT17" s="105" t="s">
        <v>157</v>
      </c>
      <c r="DU17" s="106">
        <f>IF(DU7="-",NA(),DU7)</f>
        <v>2.4</v>
      </c>
      <c r="DV17" s="106">
        <f t="shared" ref="DV17:DY17" si="16">IF(DV7="-",NA(),DV7)</f>
        <v>1.8</v>
      </c>
      <c r="DW17" s="106">
        <f t="shared" si="16"/>
        <v>2.2000000000000002</v>
      </c>
      <c r="DX17" s="106">
        <f t="shared" si="16"/>
        <v>2</v>
      </c>
      <c r="DY17" s="106">
        <f t="shared" si="16"/>
        <v>1.4</v>
      </c>
      <c r="DZ17" s="100"/>
      <c r="EA17" s="100"/>
      <c r="EB17" s="100"/>
      <c r="EC17" s="100"/>
      <c r="ED17" s="105" t="s">
        <v>155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155</v>
      </c>
      <c r="EO17" s="106">
        <f>IF(EO7="-",NA(),EO7)</f>
        <v>0</v>
      </c>
      <c r="EP17" s="106">
        <f t="shared" ref="EP17:ES17" si="18">IF(EP7="-",NA(),EP7)</f>
        <v>0</v>
      </c>
      <c r="EQ17" s="106">
        <f t="shared" si="18"/>
        <v>0</v>
      </c>
      <c r="ER17" s="106">
        <f t="shared" si="18"/>
        <v>0</v>
      </c>
      <c r="ES17" s="106">
        <f t="shared" si="18"/>
        <v>0</v>
      </c>
      <c r="ET17" s="100"/>
      <c r="EU17" s="100"/>
      <c r="EV17" s="100"/>
      <c r="EW17" s="100"/>
      <c r="EX17" s="100"/>
      <c r="EY17" s="105" t="s">
        <v>155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155</v>
      </c>
      <c r="GY17" s="106">
        <f>IF(GY7="-",NA(),GY7)</f>
        <v>80.2</v>
      </c>
      <c r="GZ17" s="106">
        <f t="shared" ref="GZ17:HC17" si="24">IF(GZ7="-",NA(),GZ7)</f>
        <v>84.4</v>
      </c>
      <c r="HA17" s="106">
        <f t="shared" si="24"/>
        <v>70.599999999999994</v>
      </c>
      <c r="HB17" s="106">
        <f t="shared" si="24"/>
        <v>68.099999999999994</v>
      </c>
      <c r="HC17" s="106">
        <f t="shared" si="24"/>
        <v>67.5</v>
      </c>
      <c r="HD17" s="100"/>
      <c r="HE17" s="100"/>
      <c r="HF17" s="100"/>
      <c r="HG17" s="100"/>
      <c r="HH17" s="105" t="s">
        <v>155</v>
      </c>
      <c r="HI17" s="106">
        <f>IF(HI7="-",NA(),HI7)</f>
        <v>100</v>
      </c>
      <c r="HJ17" s="106">
        <f t="shared" ref="HJ17:HM17" si="25">IF(HJ7="-",NA(),HJ7)</f>
        <v>100</v>
      </c>
      <c r="HK17" s="106">
        <f t="shared" si="25"/>
        <v>0</v>
      </c>
      <c r="HL17" s="106">
        <f t="shared" si="25"/>
        <v>0</v>
      </c>
      <c r="HM17" s="106">
        <f t="shared" si="25"/>
        <v>0</v>
      </c>
      <c r="HN17" s="100"/>
      <c r="HO17" s="100"/>
      <c r="HP17" s="100"/>
      <c r="HQ17" s="100"/>
      <c r="HR17" s="105" t="s">
        <v>155</v>
      </c>
      <c r="HS17" s="106">
        <f>IF(HS7="-",NA(),HS7)</f>
        <v>2.4</v>
      </c>
      <c r="HT17" s="106">
        <f t="shared" ref="HT17:HW17" si="26">IF(HT7="-",NA(),HT7)</f>
        <v>1.8</v>
      </c>
      <c r="HU17" s="106">
        <f t="shared" si="26"/>
        <v>2.2000000000000002</v>
      </c>
      <c r="HV17" s="106">
        <f t="shared" si="26"/>
        <v>2</v>
      </c>
      <c r="HW17" s="106">
        <f t="shared" si="26"/>
        <v>1.4</v>
      </c>
      <c r="HX17" s="100"/>
      <c r="HY17" s="100"/>
      <c r="HZ17" s="100"/>
      <c r="IA17" s="100"/>
      <c r="IB17" s="105" t="s">
        <v>156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155</v>
      </c>
      <c r="IM17" s="106">
        <f>IF(IM7="-",NA(),IM7)</f>
        <v>0</v>
      </c>
      <c r="IN17" s="106">
        <f t="shared" ref="IN17:IQ17" si="28">IF(IN7="-",NA(),IN7)</f>
        <v>0</v>
      </c>
      <c r="IO17" s="106">
        <f t="shared" si="28"/>
        <v>0</v>
      </c>
      <c r="IP17" s="106">
        <f t="shared" si="28"/>
        <v>0</v>
      </c>
      <c r="IQ17" s="106">
        <f t="shared" si="28"/>
        <v>0</v>
      </c>
      <c r="IR17" s="100"/>
      <c r="IS17" s="100"/>
      <c r="IT17" s="100"/>
      <c r="IU17" s="100"/>
      <c r="IV17" s="100"/>
      <c r="IW17" s="105" t="s">
        <v>155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155</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155</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159</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159</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159</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159</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160</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159</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159</v>
      </c>
      <c r="DK18" s="106">
        <f>IF(DP7="-",NA(),DP7)</f>
        <v>14.6</v>
      </c>
      <c r="DL18" s="106">
        <f t="shared" ref="DL18:DO18" si="45">IF(DQ7="-",NA(),DQ7)</f>
        <v>17.5</v>
      </c>
      <c r="DM18" s="106">
        <f t="shared" si="45"/>
        <v>14.4</v>
      </c>
      <c r="DN18" s="106">
        <f t="shared" si="45"/>
        <v>11.8</v>
      </c>
      <c r="DO18" s="106">
        <f t="shared" si="45"/>
        <v>14.2</v>
      </c>
      <c r="DP18" s="100"/>
      <c r="DQ18" s="100"/>
      <c r="DR18" s="100"/>
      <c r="DS18" s="100"/>
      <c r="DT18" s="105" t="s">
        <v>159</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159</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159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159</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159</v>
      </c>
      <c r="GY18" s="106">
        <f>IF(OR(NOT($GY$8),HD7="-"),NA(),HD7)</f>
        <v>47.4</v>
      </c>
      <c r="GZ18" s="106">
        <f>IF(OR(NOT($GY$8),HE7="-"),NA(),HE7)</f>
        <v>46.6</v>
      </c>
      <c r="HA18" s="106">
        <f>IF(OR(NOT($GY$8),HF7="-"),NA(),HF7)</f>
        <v>53.1</v>
      </c>
      <c r="HB18" s="106">
        <f>IF(OR(NOT($GY$8),HG7="-"),NA(),HG7)</f>
        <v>63.3</v>
      </c>
      <c r="HC18" s="106">
        <f>IF(OR(NOT($GY$8),HH7="-"),NA(),HH7)</f>
        <v>65.099999999999994</v>
      </c>
      <c r="HD18" s="100"/>
      <c r="HE18" s="100"/>
      <c r="HF18" s="100"/>
      <c r="HG18" s="100"/>
      <c r="HH18" s="105" t="s">
        <v>159</v>
      </c>
      <c r="HI18" s="106">
        <f>IF(OR(NOT($HI$8),HN7="-"),NA(),HN7)</f>
        <v>5.0999999999999996</v>
      </c>
      <c r="HJ18" s="106">
        <f>IF(OR(NOT($HI$8),HO7="-"),NA(),HO7)</f>
        <v>14</v>
      </c>
      <c r="HK18" s="106">
        <f>IF(OR(NOT($HI$8),HP7="-"),NA(),HP7)</f>
        <v>8.9</v>
      </c>
      <c r="HL18" s="106">
        <f>IF(OR(NOT($HI$8),HQ7="-"),NA(),HQ7)</f>
        <v>7.4</v>
      </c>
      <c r="HM18" s="106">
        <f>IF(OR(NOT($HI$8),HR7="-"),NA(),HR7)</f>
        <v>6.8</v>
      </c>
      <c r="HN18" s="100"/>
      <c r="HO18" s="100"/>
      <c r="HP18" s="100"/>
      <c r="HQ18" s="100"/>
      <c r="HR18" s="105" t="s">
        <v>159</v>
      </c>
      <c r="HS18" s="106">
        <f>IF(OR(NOT($HS$8),HX7="-"),NA(),HX7)</f>
        <v>15.5</v>
      </c>
      <c r="HT18" s="106">
        <f>IF(OR(NOT($HS$8),HY7="-"),NA(),HY7)</f>
        <v>12.4</v>
      </c>
      <c r="HU18" s="106">
        <f>IF(OR(NOT($HS$8),HZ7="-"),NA(),HZ7)</f>
        <v>0.5</v>
      </c>
      <c r="HV18" s="106">
        <f>IF(OR(NOT($HS$8),IA7="-"),NA(),IA7)</f>
        <v>21.4</v>
      </c>
      <c r="HW18" s="106">
        <f>IF(OR(NOT($HS$8),IB7="-"),NA(),IB7)</f>
        <v>35</v>
      </c>
      <c r="HX18" s="100"/>
      <c r="HY18" s="100"/>
      <c r="HZ18" s="100"/>
      <c r="IA18" s="100"/>
      <c r="IB18" s="105" t="s">
        <v>159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159</v>
      </c>
      <c r="IM18" s="106">
        <f>IF(OR(NOT($IM$8),IR7="-"),NA(),IR7)</f>
        <v>48.2</v>
      </c>
      <c r="IN18" s="106">
        <f>IF(OR(NOT($IM$8),IS7="-"),NA(),IS7)</f>
        <v>50.8</v>
      </c>
      <c r="IO18" s="106">
        <f>IF(OR(NOT($IM$8),IT7="-"),NA(),IT7)</f>
        <v>47.7</v>
      </c>
      <c r="IP18" s="106">
        <f>IF(OR(NOT($IM$8),IU7="-"),NA(),IU7)</f>
        <v>46.5</v>
      </c>
      <c r="IQ18" s="106">
        <f>IF(OR(NOT($IM$8),IV7="-"),NA(),IV7)</f>
        <v>27.1</v>
      </c>
      <c r="IR18" s="100"/>
      <c r="IS18" s="100"/>
      <c r="IT18" s="100"/>
      <c r="IU18" s="100"/>
      <c r="IV18" s="100"/>
      <c r="IW18" s="105" t="s">
        <v>159</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159</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159</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159</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159</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159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159</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162</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163</v>
      </c>
      <c r="C20" s="196"/>
      <c r="D20" s="100"/>
    </row>
    <row r="21" spans="1:374" x14ac:dyDescent="0.15">
      <c r="A21" s="97">
        <f t="shared" si="7"/>
        <v>7</v>
      </c>
      <c r="B21" s="196" t="s">
        <v>164</v>
      </c>
      <c r="C21" s="196"/>
      <c r="D21" s="100"/>
    </row>
    <row r="22" spans="1:374" x14ac:dyDescent="0.15">
      <c r="A22" s="97">
        <f t="shared" si="7"/>
        <v>8</v>
      </c>
      <c r="B22" s="196" t="s">
        <v>165</v>
      </c>
      <c r="C22" s="196"/>
      <c r="D22" s="100"/>
      <c r="E22" s="197" t="s">
        <v>166</v>
      </c>
      <c r="F22" s="198"/>
      <c r="G22" s="198"/>
      <c r="H22" s="198"/>
      <c r="I22" s="199"/>
    </row>
    <row r="23" spans="1:374" x14ac:dyDescent="0.15">
      <c r="A23" s="97">
        <f t="shared" si="7"/>
        <v>9</v>
      </c>
      <c r="B23" s="196" t="s">
        <v>167</v>
      </c>
      <c r="C23" s="196"/>
      <c r="D23" s="100"/>
      <c r="E23" s="200"/>
      <c r="F23" s="201"/>
      <c r="G23" s="201"/>
      <c r="H23" s="201"/>
      <c r="I23" s="202"/>
    </row>
    <row r="24" spans="1:374" x14ac:dyDescent="0.15">
      <c r="A24" s="97">
        <f t="shared" si="7"/>
        <v>10</v>
      </c>
      <c r="B24" s="196" t="s">
        <v>168</v>
      </c>
      <c r="C24" s="196"/>
      <c r="D24" s="100"/>
      <c r="E24" s="200"/>
      <c r="F24" s="201"/>
      <c r="G24" s="201"/>
      <c r="H24" s="201"/>
      <c r="I24" s="202"/>
    </row>
    <row r="25" spans="1:374" x14ac:dyDescent="0.15">
      <c r="A25" s="97">
        <f t="shared" si="7"/>
        <v>11</v>
      </c>
      <c r="B25" s="196" t="s">
        <v>169</v>
      </c>
      <c r="C25" s="196"/>
      <c r="D25" s="100"/>
      <c r="E25" s="200"/>
      <c r="F25" s="201"/>
      <c r="G25" s="201"/>
      <c r="H25" s="201"/>
      <c r="I25" s="202"/>
    </row>
    <row r="26" spans="1:374" x14ac:dyDescent="0.15">
      <c r="A26" s="97">
        <f t="shared" si="7"/>
        <v>12</v>
      </c>
      <c r="B26" s="196" t="s">
        <v>170</v>
      </c>
      <c r="C26" s="196"/>
      <c r="D26" s="100"/>
      <c r="E26" s="200"/>
      <c r="F26" s="201"/>
      <c r="G26" s="201"/>
      <c r="H26" s="201"/>
      <c r="I26" s="202"/>
    </row>
    <row r="27" spans="1:374" x14ac:dyDescent="0.15">
      <c r="A27" s="97">
        <f t="shared" si="7"/>
        <v>13</v>
      </c>
      <c r="B27" s="196" t="s">
        <v>171</v>
      </c>
      <c r="C27" s="196"/>
      <c r="D27" s="100"/>
      <c r="E27" s="200"/>
      <c r="F27" s="201"/>
      <c r="G27" s="201"/>
      <c r="H27" s="201"/>
      <c r="I27" s="202"/>
    </row>
    <row r="28" spans="1:374" x14ac:dyDescent="0.15">
      <c r="A28" s="97">
        <f t="shared" si="7"/>
        <v>14</v>
      </c>
      <c r="B28" s="196" t="s">
        <v>172</v>
      </c>
      <c r="C28" s="196"/>
      <c r="D28" s="100"/>
      <c r="E28" s="200"/>
      <c r="F28" s="201"/>
      <c r="G28" s="201"/>
      <c r="H28" s="201"/>
      <c r="I28" s="202"/>
    </row>
    <row r="29" spans="1:374" x14ac:dyDescent="0.15">
      <c r="A29" s="97">
        <f t="shared" si="7"/>
        <v>15</v>
      </c>
      <c r="B29" s="196" t="s">
        <v>173</v>
      </c>
      <c r="C29" s="196"/>
      <c r="D29" s="100"/>
      <c r="E29" s="200"/>
      <c r="F29" s="201"/>
      <c r="G29" s="201"/>
      <c r="H29" s="201"/>
      <c r="I29" s="202"/>
    </row>
    <row r="30" spans="1:374" x14ac:dyDescent="0.15">
      <c r="A30" s="97">
        <f t="shared" si="7"/>
        <v>16</v>
      </c>
      <c r="B30" s="196" t="s">
        <v>174</v>
      </c>
      <c r="C30" s="196"/>
      <c r="D30" s="100"/>
      <c r="E30" s="200"/>
      <c r="F30" s="201"/>
      <c r="G30" s="201"/>
      <c r="H30" s="201"/>
      <c r="I30" s="202"/>
    </row>
    <row r="31" spans="1:374" x14ac:dyDescent="0.15">
      <c r="A31" s="97">
        <f t="shared" si="7"/>
        <v>17</v>
      </c>
      <c r="B31" s="196" t="s">
        <v>175</v>
      </c>
      <c r="C31" s="196"/>
      <c r="D31" s="100"/>
      <c r="E31" s="200"/>
      <c r="F31" s="201"/>
      <c r="G31" s="201"/>
      <c r="H31" s="201"/>
      <c r="I31" s="202"/>
    </row>
    <row r="32" spans="1:374" x14ac:dyDescent="0.15">
      <c r="A32" s="97">
        <f t="shared" si="7"/>
        <v>18</v>
      </c>
      <c r="B32" s="196" t="s">
        <v>176</v>
      </c>
      <c r="C32" s="196"/>
      <c r="D32" s="100"/>
      <c r="E32" s="200"/>
      <c r="F32" s="201"/>
      <c r="G32" s="201"/>
      <c r="H32" s="201"/>
      <c r="I32" s="202"/>
    </row>
    <row r="33" spans="1:16" x14ac:dyDescent="0.15">
      <c r="A33" s="97">
        <f t="shared" si="7"/>
        <v>19</v>
      </c>
      <c r="B33" s="196" t="s">
        <v>177</v>
      </c>
      <c r="C33" s="196"/>
      <c r="D33" s="100"/>
      <c r="E33" s="200"/>
      <c r="F33" s="201"/>
      <c r="G33" s="201"/>
      <c r="H33" s="201"/>
      <c r="I33" s="202"/>
    </row>
    <row r="34" spans="1:16" x14ac:dyDescent="0.15">
      <c r="A34" s="97">
        <f t="shared" si="7"/>
        <v>20</v>
      </c>
      <c r="B34" s="196" t="s">
        <v>178</v>
      </c>
      <c r="C34" s="196"/>
      <c r="D34" s="100"/>
      <c r="E34" s="200"/>
      <c r="F34" s="201"/>
      <c r="G34" s="201"/>
      <c r="H34" s="201"/>
      <c r="I34" s="202"/>
    </row>
    <row r="35" spans="1:16" ht="25.5" customHeight="1" x14ac:dyDescent="0.15">
      <c r="E35" s="203"/>
      <c r="F35" s="204"/>
      <c r="G35" s="204"/>
      <c r="H35" s="204"/>
      <c r="I35" s="205"/>
    </row>
    <row r="36" spans="1:16" x14ac:dyDescent="0.15">
      <c r="A36" t="s">
        <v>179</v>
      </c>
      <c r="B36" t="s">
        <v>180</v>
      </c>
    </row>
    <row r="37" spans="1:16" x14ac:dyDescent="0.15">
      <c r="A37" t="s">
        <v>181</v>
      </c>
      <c r="B37" t="s">
        <v>182</v>
      </c>
      <c r="L37" s="197" t="s">
        <v>166</v>
      </c>
      <c r="M37" s="198"/>
      <c r="N37" s="198"/>
      <c r="O37" s="198"/>
      <c r="P37" s="199"/>
    </row>
    <row r="38" spans="1:16" x14ac:dyDescent="0.15">
      <c r="A38" t="s">
        <v>183</v>
      </c>
      <c r="B38" t="s">
        <v>184</v>
      </c>
      <c r="L38" s="200"/>
      <c r="M38" s="201"/>
      <c r="N38" s="201"/>
      <c r="O38" s="201"/>
      <c r="P38" s="202"/>
    </row>
    <row r="39" spans="1:16" x14ac:dyDescent="0.15">
      <c r="A39" t="s">
        <v>185</v>
      </c>
      <c r="B39" t="s">
        <v>186</v>
      </c>
      <c r="L39" s="200"/>
      <c r="M39" s="201"/>
      <c r="N39" s="201"/>
      <c r="O39" s="201"/>
      <c r="P39" s="202"/>
    </row>
    <row r="40" spans="1:16" x14ac:dyDescent="0.15">
      <c r="A40" t="s">
        <v>187</v>
      </c>
      <c r="B40" t="s">
        <v>188</v>
      </c>
      <c r="L40" s="200"/>
      <c r="M40" s="201"/>
      <c r="N40" s="201"/>
      <c r="O40" s="201"/>
      <c r="P40" s="202"/>
    </row>
    <row r="41" spans="1:16" x14ac:dyDescent="0.15">
      <c r="A41" t="s">
        <v>189</v>
      </c>
      <c r="B41" t="s">
        <v>190</v>
      </c>
      <c r="L41" s="200"/>
      <c r="M41" s="201"/>
      <c r="N41" s="201"/>
      <c r="O41" s="201"/>
      <c r="P41" s="202"/>
    </row>
    <row r="42" spans="1:16" x14ac:dyDescent="0.15">
      <c r="A42" t="s">
        <v>191</v>
      </c>
      <c r="B42" t="s">
        <v>192</v>
      </c>
      <c r="L42" s="200"/>
      <c r="M42" s="201"/>
      <c r="N42" s="201"/>
      <c r="O42" s="201"/>
      <c r="P42" s="202"/>
    </row>
    <row r="43" spans="1:16" x14ac:dyDescent="0.15">
      <c r="A43" t="s">
        <v>193</v>
      </c>
      <c r="B43" t="s">
        <v>194</v>
      </c>
      <c r="L43" s="200"/>
      <c r="M43" s="201"/>
      <c r="N43" s="201"/>
      <c r="O43" s="201"/>
      <c r="P43" s="202"/>
    </row>
    <row r="44" spans="1:16" x14ac:dyDescent="0.15">
      <c r="A44" t="s">
        <v>195</v>
      </c>
      <c r="B44" t="s">
        <v>196</v>
      </c>
      <c r="L44" s="200"/>
      <c r="M44" s="201"/>
      <c r="N44" s="201"/>
      <c r="O44" s="201"/>
      <c r="P44" s="202"/>
    </row>
    <row r="45" spans="1:16" x14ac:dyDescent="0.15">
      <c r="A45" t="s">
        <v>197</v>
      </c>
      <c r="B45" t="s">
        <v>198</v>
      </c>
      <c r="L45" s="200"/>
      <c r="M45" s="201"/>
      <c r="N45" s="201"/>
      <c r="O45" s="201"/>
      <c r="P45" s="202"/>
    </row>
    <row r="46" spans="1:16" x14ac:dyDescent="0.15">
      <c r="A46" t="s">
        <v>199</v>
      </c>
      <c r="B46" t="s">
        <v>200</v>
      </c>
      <c r="L46" s="200"/>
      <c r="M46" s="201"/>
      <c r="N46" s="201"/>
      <c r="O46" s="201"/>
      <c r="P46" s="202"/>
    </row>
    <row r="47" spans="1:16" x14ac:dyDescent="0.15">
      <c r="A47" t="s">
        <v>201</v>
      </c>
      <c r="B47" t="s">
        <v>202</v>
      </c>
      <c r="L47" s="200"/>
      <c r="M47" s="201"/>
      <c r="N47" s="201"/>
      <c r="O47" s="201"/>
      <c r="P47" s="202"/>
    </row>
    <row r="48" spans="1:16" x14ac:dyDescent="0.15">
      <c r="A48" t="s">
        <v>203</v>
      </c>
      <c r="B48" t="s">
        <v>204</v>
      </c>
      <c r="L48" s="200"/>
      <c r="M48" s="201"/>
      <c r="N48" s="201"/>
      <c r="O48" s="201"/>
      <c r="P48" s="202"/>
    </row>
    <row r="49" spans="1:16" x14ac:dyDescent="0.15">
      <c r="A49" t="s">
        <v>205</v>
      </c>
      <c r="B49" t="s">
        <v>206</v>
      </c>
      <c r="L49" s="200"/>
      <c r="M49" s="201"/>
      <c r="N49" s="201"/>
      <c r="O49" s="201"/>
      <c r="P49" s="202"/>
    </row>
    <row r="50" spans="1:16" ht="26.25" customHeight="1" x14ac:dyDescent="0.15">
      <c r="A50" t="s">
        <v>207</v>
      </c>
      <c r="B50" t="s">
        <v>208</v>
      </c>
      <c r="L50" s="203"/>
      <c r="M50" s="204"/>
      <c r="N50" s="204"/>
      <c r="O50" s="204"/>
      <c r="P50" s="205"/>
    </row>
    <row r="51" spans="1:16" x14ac:dyDescent="0.15">
      <c r="A51" t="s">
        <v>209</v>
      </c>
      <c r="B51" t="s">
        <v>210</v>
      </c>
    </row>
    <row r="52" spans="1:16" x14ac:dyDescent="0.15">
      <c r="A52" t="s">
        <v>211</v>
      </c>
      <c r="B52" t="s">
        <v>212</v>
      </c>
    </row>
    <row r="53" spans="1:16" x14ac:dyDescent="0.15">
      <c r="A53" t="s">
        <v>213</v>
      </c>
      <c r="B53" t="s">
        <v>214</v>
      </c>
    </row>
    <row r="54" spans="1:16" x14ac:dyDescent="0.15">
      <c r="A54" t="s">
        <v>215</v>
      </c>
      <c r="B54" t="s">
        <v>216</v>
      </c>
    </row>
    <row r="55" spans="1:16" x14ac:dyDescent="0.15">
      <c r="A55" t="s">
        <v>217</v>
      </c>
      <c r="B55" t="s">
        <v>218</v>
      </c>
    </row>
    <row r="56" spans="1:16" x14ac:dyDescent="0.15">
      <c r="A56" t="s">
        <v>219</v>
      </c>
      <c r="B56" t="s">
        <v>220</v>
      </c>
    </row>
    <row r="57" spans="1:16" x14ac:dyDescent="0.15">
      <c r="A57" t="s">
        <v>221</v>
      </c>
      <c r="B57" t="s">
        <v>222</v>
      </c>
    </row>
    <row r="58" spans="1:16" x14ac:dyDescent="0.15">
      <c r="A58" t="s">
        <v>223</v>
      </c>
      <c r="B58" t="s">
        <v>224</v>
      </c>
    </row>
    <row r="59" spans="1:16" x14ac:dyDescent="0.15">
      <c r="A59" t="s">
        <v>225</v>
      </c>
      <c r="B59" t="s">
        <v>226</v>
      </c>
    </row>
    <row r="60" spans="1:16" x14ac:dyDescent="0.15">
      <c r="A60" t="s">
        <v>227</v>
      </c>
      <c r="B60" t="s">
        <v>228</v>
      </c>
    </row>
    <row r="61" spans="1:16" x14ac:dyDescent="0.15">
      <c r="A61" t="s">
        <v>229</v>
      </c>
      <c r="B61" t="s">
        <v>230</v>
      </c>
    </row>
    <row r="62" spans="1:16" x14ac:dyDescent="0.15">
      <c r="A62" t="s">
        <v>231</v>
      </c>
      <c r="B62" t="s">
        <v>232</v>
      </c>
    </row>
    <row r="63" spans="1:16" x14ac:dyDescent="0.15">
      <c r="A63" t="s">
        <v>233</v>
      </c>
      <c r="B63" t="s">
        <v>234</v>
      </c>
    </row>
    <row r="64" spans="1:16" x14ac:dyDescent="0.15">
      <c r="A64" t="s">
        <v>235</v>
      </c>
      <c r="B64" t="s">
        <v>236</v>
      </c>
    </row>
    <row r="65" spans="1:2" x14ac:dyDescent="0.15">
      <c r="A65" t="s">
        <v>237</v>
      </c>
      <c r="B65" t="s">
        <v>238</v>
      </c>
    </row>
    <row r="66" spans="1:2" x14ac:dyDescent="0.15">
      <c r="A66" t="s">
        <v>239</v>
      </c>
      <c r="B66" t="s">
        <v>240</v>
      </c>
    </row>
    <row r="67" spans="1:2" x14ac:dyDescent="0.15">
      <c r="A67" t="s">
        <v>241</v>
      </c>
      <c r="B67" t="s">
        <v>240</v>
      </c>
    </row>
    <row r="68" spans="1:2" x14ac:dyDescent="0.15">
      <c r="A68" t="s">
        <v>242</v>
      </c>
      <c r="B68" t="s">
        <v>240</v>
      </c>
    </row>
    <row r="69" spans="1:2" x14ac:dyDescent="0.15">
      <c r="A69" t="s">
        <v>243</v>
      </c>
      <c r="B69" t="s">
        <v>240</v>
      </c>
    </row>
    <row r="70" spans="1:2" x14ac:dyDescent="0.15">
      <c r="A70" t="s">
        <v>244</v>
      </c>
      <c r="B70" t="s">
        <v>240</v>
      </c>
    </row>
    <row r="71" spans="1:2" x14ac:dyDescent="0.15">
      <c r="A71" t="s">
        <v>245</v>
      </c>
      <c r="B71" t="s">
        <v>240</v>
      </c>
    </row>
    <row r="72" spans="1:2" x14ac:dyDescent="0.15">
      <c r="A72" t="s">
        <v>246</v>
      </c>
      <c r="B72" t="s">
        <v>240</v>
      </c>
    </row>
    <row r="73" spans="1:2" x14ac:dyDescent="0.15">
      <c r="A73" t="s">
        <v>247</v>
      </c>
      <c r="B73" t="s">
        <v>240</v>
      </c>
    </row>
    <row r="74" spans="1:2" x14ac:dyDescent="0.15">
      <c r="A74" t="s">
        <v>248</v>
      </c>
      <c r="B74" t="s">
        <v>240</v>
      </c>
    </row>
    <row r="75" spans="1:2" x14ac:dyDescent="0.15">
      <c r="A75" t="s">
        <v>249</v>
      </c>
      <c r="B75" t="s">
        <v>240</v>
      </c>
    </row>
    <row r="76" spans="1:2" x14ac:dyDescent="0.15">
      <c r="A76" t="s">
        <v>250</v>
      </c>
      <c r="B76" t="s">
        <v>240</v>
      </c>
    </row>
    <row r="77" spans="1:2" x14ac:dyDescent="0.15">
      <c r="A77" t="s">
        <v>251</v>
      </c>
      <c r="B77" t="s">
        <v>240</v>
      </c>
    </row>
    <row r="78" spans="1:2" x14ac:dyDescent="0.15">
      <c r="A78" t="s">
        <v>252</v>
      </c>
      <c r="B78" t="s">
        <v>240</v>
      </c>
    </row>
    <row r="79" spans="1:2" x14ac:dyDescent="0.15">
      <c r="A79" t="s">
        <v>253</v>
      </c>
      <c r="B79" t="s">
        <v>240</v>
      </c>
    </row>
    <row r="80" spans="1:2" x14ac:dyDescent="0.15">
      <c r="A80" t="s">
        <v>254</v>
      </c>
      <c r="B80" t="s">
        <v>240</v>
      </c>
    </row>
    <row r="81" spans="1:2" x14ac:dyDescent="0.15">
      <c r="A81" t="s">
        <v>255</v>
      </c>
      <c r="B81" t="s">
        <v>240</v>
      </c>
    </row>
    <row r="82" spans="1:2" x14ac:dyDescent="0.15">
      <c r="A82" t="s">
        <v>256</v>
      </c>
      <c r="B82" t="s">
        <v>240</v>
      </c>
    </row>
    <row r="83" spans="1:2" x14ac:dyDescent="0.15">
      <c r="A83" t="s">
        <v>257</v>
      </c>
      <c r="B83" t="s">
        <v>240</v>
      </c>
    </row>
    <row r="84" spans="1:2" x14ac:dyDescent="0.15">
      <c r="A84" t="s">
        <v>258</v>
      </c>
      <c r="B84" t="s">
        <v>240</v>
      </c>
    </row>
    <row r="85" spans="1:2" x14ac:dyDescent="0.15">
      <c r="A85" t="s">
        <v>259</v>
      </c>
      <c r="B85" t="s">
        <v>240</v>
      </c>
    </row>
    <row r="86" spans="1:2" x14ac:dyDescent="0.15">
      <c r="A86" t="s">
        <v>260</v>
      </c>
      <c r="B86" t="s">
        <v>261</v>
      </c>
    </row>
    <row r="87" spans="1:2" x14ac:dyDescent="0.15">
      <c r="A87" t="s">
        <v>262</v>
      </c>
      <c r="B87" t="s">
        <v>261</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2020-01-22T00:42:22Z</cp:lastPrinted>
  <dcterms:created xsi:type="dcterms:W3CDTF">2019-12-05T07:48:23Z</dcterms:created>
  <dcterms:modified xsi:type="dcterms:W3CDTF">2020-03-02T00:23:49Z</dcterms:modified>
  <cp:category/>
</cp:coreProperties>
</file>