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1022DD94-F9B4-4B0C-9F95-D4E54D9EFB1E}" xr6:coauthVersionLast="47" xr6:coauthVersionMax="47" xr10:uidLastSave="{00000000-0000-0000-0000-000000000000}"/>
  <bookViews>
    <workbookView xWindow="-120" yWindow="-120" windowWidth="20730" windowHeight="1116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1" l="1"/>
  <c r="D26" i="1"/>
  <c r="I7" i="1" l="1"/>
  <c r="D28" i="1" l="1"/>
  <c r="F8" i="1" l="1"/>
  <c r="G19" i="1" l="1"/>
  <c r="I18" i="1"/>
  <c r="F18" i="1"/>
  <c r="I17" i="1"/>
  <c r="F17" i="1"/>
  <c r="I16" i="1"/>
  <c r="F16" i="1"/>
  <c r="I15" i="1"/>
  <c r="F15" i="1"/>
  <c r="I14" i="1"/>
  <c r="F14" i="1"/>
  <c r="I13" i="1"/>
  <c r="F13" i="1"/>
  <c r="I12" i="1"/>
  <c r="F12" i="1"/>
  <c r="I11" i="1"/>
  <c r="F11" i="1"/>
  <c r="I10" i="1"/>
  <c r="F10" i="1"/>
  <c r="I9" i="1"/>
  <c r="F9" i="1"/>
  <c r="I8" i="1"/>
  <c r="J8" i="1" s="1"/>
  <c r="J14" i="1" l="1"/>
  <c r="J13" i="1"/>
  <c r="J10" i="1"/>
  <c r="J18" i="1"/>
  <c r="J17" i="1"/>
  <c r="J12" i="1"/>
  <c r="J16" i="1"/>
  <c r="J9" i="1"/>
  <c r="J15" i="1"/>
  <c r="J11" i="1"/>
  <c r="J7" i="1"/>
  <c r="J19" i="1" l="1"/>
  <c r="J21" i="1" l="1"/>
  <c r="J28" i="1" s="1"/>
</calcChain>
</file>

<file path=xl/sharedStrings.xml><?xml version="1.0" encoding="utf-8"?>
<sst xmlns="http://schemas.openxmlformats.org/spreadsheetml/2006/main" count="56" uniqueCount="54">
  <si>
    <t>入札内訳書</t>
    <rPh sb="0" eb="2">
      <t>ニュウサツ</t>
    </rPh>
    <rPh sb="2" eb="5">
      <t>ウチワケショ</t>
    </rPh>
    <phoneticPr fontId="4"/>
  </si>
  <si>
    <t>会社名</t>
    <rPh sb="0" eb="3">
      <t>カイシャメイ</t>
    </rPh>
    <phoneticPr fontId="4"/>
  </si>
  <si>
    <t>契約電力合計
(kW)</t>
    <rPh sb="0" eb="2">
      <t>ケイヤク</t>
    </rPh>
    <rPh sb="2" eb="4">
      <t>デンリョク</t>
    </rPh>
    <rPh sb="4" eb="6">
      <t>ゴウケイ</t>
    </rPh>
    <phoneticPr fontId="4"/>
  </si>
  <si>
    <r>
      <t xml:space="preserve">基本料金単価
(円/kW)
</t>
    </r>
    <r>
      <rPr>
        <sz val="9"/>
        <color indexed="8"/>
        <rFont val="ＭＳ Ｐゴシック"/>
        <family val="3"/>
        <charset val="128"/>
      </rPr>
      <t>※小数点以下第2位迄記入</t>
    </r>
    <rPh sb="0" eb="2">
      <t>キホン</t>
    </rPh>
    <rPh sb="2" eb="4">
      <t>リョウキン</t>
    </rPh>
    <rPh sb="4" eb="6">
      <t>タンカ</t>
    </rPh>
    <rPh sb="8" eb="9">
      <t>エン</t>
    </rPh>
    <rPh sb="15" eb="18">
      <t>ショウスウテン</t>
    </rPh>
    <rPh sb="18" eb="20">
      <t>イカ</t>
    </rPh>
    <rPh sb="20" eb="21">
      <t>ダイ</t>
    </rPh>
    <rPh sb="22" eb="23">
      <t>イ</t>
    </rPh>
    <rPh sb="23" eb="24">
      <t>マデ</t>
    </rPh>
    <rPh sb="24" eb="26">
      <t>キニュウ</t>
    </rPh>
    <phoneticPr fontId="4"/>
  </si>
  <si>
    <t>力率
調整</t>
    <rPh sb="0" eb="2">
      <t>リキリツ</t>
    </rPh>
    <rPh sb="3" eb="5">
      <t>チョウセイ</t>
    </rPh>
    <phoneticPr fontId="4"/>
  </si>
  <si>
    <t>予定使用
電力量合計
(kWh)</t>
    <rPh sb="0" eb="2">
      <t>ヨテイ</t>
    </rPh>
    <rPh sb="2" eb="4">
      <t>シヨウ</t>
    </rPh>
    <rPh sb="5" eb="7">
      <t>デンリョク</t>
    </rPh>
    <rPh sb="7" eb="8">
      <t>リョウ</t>
    </rPh>
    <rPh sb="8" eb="10">
      <t>ゴウケイ</t>
    </rPh>
    <phoneticPr fontId="4"/>
  </si>
  <si>
    <r>
      <t xml:space="preserve">電力量料金単価
(円/kWh)
</t>
    </r>
    <r>
      <rPr>
        <sz val="9"/>
        <color indexed="8"/>
        <rFont val="ＭＳ Ｐゴシック"/>
        <family val="3"/>
        <charset val="128"/>
      </rPr>
      <t>※小数点以下第2位迄記入</t>
    </r>
    <rPh sb="0" eb="2">
      <t>デンリョク</t>
    </rPh>
    <rPh sb="2" eb="3">
      <t>リョウ</t>
    </rPh>
    <rPh sb="3" eb="5">
      <t>リョウキン</t>
    </rPh>
    <rPh sb="5" eb="7">
      <t>タンカ</t>
    </rPh>
    <rPh sb="9" eb="10">
      <t>エン</t>
    </rPh>
    <phoneticPr fontId="4"/>
  </si>
  <si>
    <r>
      <t xml:space="preserve">合計
(円)
</t>
    </r>
    <r>
      <rPr>
        <sz val="9"/>
        <color indexed="8"/>
        <rFont val="ＭＳ Ｐゴシック"/>
        <family val="3"/>
        <charset val="128"/>
      </rPr>
      <t>※各月単位で小数点以下切捨て</t>
    </r>
    <rPh sb="0" eb="2">
      <t>ゴウケイ</t>
    </rPh>
    <rPh sb="4" eb="5">
      <t>エン</t>
    </rPh>
    <rPh sb="8" eb="9">
      <t>カク</t>
    </rPh>
    <rPh sb="9" eb="10">
      <t>ツキ</t>
    </rPh>
    <rPh sb="10" eb="12">
      <t>タンイ</t>
    </rPh>
    <rPh sb="13" eb="16">
      <t>ショウスウテン</t>
    </rPh>
    <rPh sb="16" eb="18">
      <t>イカ</t>
    </rPh>
    <rPh sb="18" eb="20">
      <t>キリス</t>
    </rPh>
    <phoneticPr fontId="4"/>
  </si>
  <si>
    <t>a</t>
    <phoneticPr fontId="4"/>
  </si>
  <si>
    <t>b</t>
    <phoneticPr fontId="4"/>
  </si>
  <si>
    <t>c</t>
    <phoneticPr fontId="4"/>
  </si>
  <si>
    <t>d(＝a×b×c)</t>
    <phoneticPr fontId="4"/>
  </si>
  <si>
    <t>e</t>
    <phoneticPr fontId="4"/>
  </si>
  <si>
    <t>f</t>
    <phoneticPr fontId="4"/>
  </si>
  <si>
    <t>g(＝e×f)</t>
    <phoneticPr fontId="4"/>
  </si>
  <si>
    <t>h(＝d＋g)</t>
    <phoneticPr fontId="4"/>
  </si>
  <si>
    <t>合計</t>
    <rPh sb="0" eb="2">
      <t>ゴウケイ</t>
    </rPh>
    <phoneticPr fontId="4"/>
  </si>
  <si>
    <t>…①</t>
    <phoneticPr fontId="4"/>
  </si>
  <si>
    <t>※小数点以下切上げ</t>
    <rPh sb="1" eb="4">
      <t>ショウスウテン</t>
    </rPh>
    <rPh sb="4" eb="6">
      <t>イカ</t>
    </rPh>
    <rPh sb="6" eb="8">
      <t>キリア</t>
    </rPh>
    <phoneticPr fontId="4"/>
  </si>
  <si>
    <t>（留意事項）</t>
    <rPh sb="1" eb="3">
      <t>リュウイ</t>
    </rPh>
    <rPh sb="3" eb="5">
      <t>ジコウ</t>
    </rPh>
    <phoneticPr fontId="4"/>
  </si>
  <si>
    <t>１．基本料金単価（b欄）及び電力量料金単価（f欄）は、小数点以下第２位まで記入する。</t>
    <rPh sb="2" eb="4">
      <t>キホン</t>
    </rPh>
    <rPh sb="4" eb="6">
      <t>リョウキン</t>
    </rPh>
    <rPh sb="6" eb="8">
      <t>タンカ</t>
    </rPh>
    <rPh sb="10" eb="11">
      <t>ラン</t>
    </rPh>
    <rPh sb="12" eb="13">
      <t>オヨ</t>
    </rPh>
    <rPh sb="14" eb="16">
      <t>デンリョク</t>
    </rPh>
    <rPh sb="16" eb="17">
      <t>リョウ</t>
    </rPh>
    <rPh sb="17" eb="19">
      <t>リョウキン</t>
    </rPh>
    <rPh sb="19" eb="21">
      <t>タンカ</t>
    </rPh>
    <rPh sb="23" eb="24">
      <t>ラン</t>
    </rPh>
    <rPh sb="27" eb="30">
      <t>ショウスウテン</t>
    </rPh>
    <rPh sb="30" eb="32">
      <t>イカ</t>
    </rPh>
    <rPh sb="32" eb="33">
      <t>ダイ</t>
    </rPh>
    <rPh sb="34" eb="35">
      <t>イ</t>
    </rPh>
    <rPh sb="37" eb="39">
      <t>キニュウ</t>
    </rPh>
    <phoneticPr fontId="4"/>
  </si>
  <si>
    <r>
      <t>４．合計（h欄）は、各月毎で計算した額を</t>
    </r>
    <r>
      <rPr>
        <u/>
        <sz val="11"/>
        <color indexed="8"/>
        <rFont val="ＭＳ Ｐゴシック"/>
        <family val="3"/>
        <charset val="128"/>
      </rPr>
      <t>小数点以下切り捨て</t>
    </r>
    <r>
      <rPr>
        <sz val="11"/>
        <color theme="1"/>
        <rFont val="MS Pゴシック"/>
        <family val="2"/>
        <charset val="128"/>
      </rPr>
      <t>、①（合計（h欄）の合計）はその合計とする。</t>
    </r>
    <rPh sb="2" eb="4">
      <t>ゴウケイ</t>
    </rPh>
    <rPh sb="6" eb="7">
      <t>ラン</t>
    </rPh>
    <rPh sb="10" eb="12">
      <t>カクツキ</t>
    </rPh>
    <rPh sb="12" eb="13">
      <t>マイ</t>
    </rPh>
    <rPh sb="14" eb="16">
      <t>ケイサン</t>
    </rPh>
    <rPh sb="18" eb="19">
      <t>ガク</t>
    </rPh>
    <rPh sb="20" eb="23">
      <t>ショウスウテン</t>
    </rPh>
    <rPh sb="23" eb="25">
      <t>イカ</t>
    </rPh>
    <rPh sb="25" eb="26">
      <t>キ</t>
    </rPh>
    <rPh sb="27" eb="28">
      <t>ス</t>
    </rPh>
    <rPh sb="32" eb="34">
      <t>ゴウケイ</t>
    </rPh>
    <rPh sb="36" eb="37">
      <t>ラン</t>
    </rPh>
    <rPh sb="39" eb="41">
      <t>ゴウケイ</t>
    </rPh>
    <rPh sb="45" eb="47">
      <t>ゴウケイ</t>
    </rPh>
    <phoneticPr fontId="4"/>
  </si>
  <si>
    <t>①×100/110＝</t>
    <phoneticPr fontId="4"/>
  </si>
  <si>
    <t>非化石証書等調達費用</t>
    <rPh sb="0" eb="1">
      <t>ヒ</t>
    </rPh>
    <rPh sb="1" eb="3">
      <t>カセキ</t>
    </rPh>
    <rPh sb="3" eb="5">
      <t>ショウショ</t>
    </rPh>
    <rPh sb="5" eb="6">
      <t>トウ</t>
    </rPh>
    <rPh sb="6" eb="8">
      <t>チョウタツ</t>
    </rPh>
    <rPh sb="8" eb="10">
      <t>ヒヨウ</t>
    </rPh>
    <phoneticPr fontId="3"/>
  </si>
  <si>
    <t>その他費用</t>
    <rPh sb="2" eb="3">
      <t>タ</t>
    </rPh>
    <rPh sb="3" eb="5">
      <t>ヒヨウ</t>
    </rPh>
    <phoneticPr fontId="3"/>
  </si>
  <si>
    <t>合計</t>
    <rPh sb="0" eb="2">
      <t>ゴウケイ</t>
    </rPh>
    <phoneticPr fontId="3"/>
  </si>
  <si>
    <t>金　額</t>
    <rPh sb="0" eb="1">
      <t>キン</t>
    </rPh>
    <rPh sb="2" eb="3">
      <t>ガク</t>
    </rPh>
    <phoneticPr fontId="3"/>
  </si>
  <si>
    <t>②×100/110＝</t>
    <phoneticPr fontId="4"/>
  </si>
  <si>
    <t>…②</t>
    <phoneticPr fontId="4"/>
  </si>
  <si>
    <t>基本料金
（円）</t>
    <rPh sb="0" eb="2">
      <t>キホン</t>
    </rPh>
    <rPh sb="2" eb="4">
      <t>リョウキン</t>
    </rPh>
    <rPh sb="6" eb="7">
      <t>エン</t>
    </rPh>
    <phoneticPr fontId="4"/>
  </si>
  <si>
    <t>電力量料金
(円)</t>
    <rPh sb="0" eb="2">
      <t>デンリョク</t>
    </rPh>
    <rPh sb="2" eb="3">
      <t>リョウ</t>
    </rPh>
    <rPh sb="3" eb="5">
      <t>リョウキン</t>
    </rPh>
    <rPh sb="7" eb="8">
      <t>エン</t>
    </rPh>
    <phoneticPr fontId="4"/>
  </si>
  <si>
    <t>年　　月</t>
    <rPh sb="0" eb="1">
      <t>ネン</t>
    </rPh>
    <rPh sb="3" eb="4">
      <t>ツキ</t>
    </rPh>
    <phoneticPr fontId="3"/>
  </si>
  <si>
    <t>季</t>
    <rPh sb="0" eb="1">
      <t>キ</t>
    </rPh>
    <phoneticPr fontId="3"/>
  </si>
  <si>
    <t>２．力率調整（c欄）については、力率の想定値100%とし、仕様書に示す基本料金の算定方式に当てはめ、0.85とする。</t>
    <rPh sb="2" eb="4">
      <t>リキリツ</t>
    </rPh>
    <rPh sb="4" eb="6">
      <t>チョウセイ</t>
    </rPh>
    <rPh sb="8" eb="9">
      <t>ラン</t>
    </rPh>
    <rPh sb="16" eb="18">
      <t>リキリツ</t>
    </rPh>
    <rPh sb="19" eb="21">
      <t>ソウテイ</t>
    </rPh>
    <rPh sb="21" eb="22">
      <t>チ</t>
    </rPh>
    <rPh sb="29" eb="32">
      <t>シヨウショ</t>
    </rPh>
    <rPh sb="33" eb="34">
      <t>シメ</t>
    </rPh>
    <rPh sb="35" eb="37">
      <t>キホン</t>
    </rPh>
    <rPh sb="37" eb="39">
      <t>リョウキン</t>
    </rPh>
    <rPh sb="40" eb="42">
      <t>サンテイ</t>
    </rPh>
    <rPh sb="42" eb="44">
      <t>ホウシキ</t>
    </rPh>
    <rPh sb="45" eb="46">
      <t>ア</t>
    </rPh>
    <phoneticPr fontId="4"/>
  </si>
  <si>
    <t>　　　　　　入札金額(税抜)①＋②</t>
    <rPh sb="6" eb="8">
      <t>ニュウサツ</t>
    </rPh>
    <rPh sb="8" eb="10">
      <t>キンガク</t>
    </rPh>
    <rPh sb="11" eb="12">
      <t>ゼイ</t>
    </rPh>
    <rPh sb="12" eb="13">
      <t>ヌ</t>
    </rPh>
    <phoneticPr fontId="3"/>
  </si>
  <si>
    <r>
      <t>６．入札書記入額は、計算後、</t>
    </r>
    <r>
      <rPr>
        <u/>
        <sz val="11"/>
        <color indexed="8"/>
        <rFont val="ＭＳ Ｐゴシック"/>
        <family val="3"/>
        <charset val="128"/>
      </rPr>
      <t>小数点以下を切り上げる</t>
    </r>
    <r>
      <rPr>
        <sz val="11"/>
        <color theme="1"/>
        <rFont val="MS Pゴシック"/>
        <family val="2"/>
        <charset val="128"/>
      </rPr>
      <t>。</t>
    </r>
    <rPh sb="2" eb="4">
      <t>ニュウサツ</t>
    </rPh>
    <rPh sb="4" eb="5">
      <t>ショ</t>
    </rPh>
    <rPh sb="5" eb="7">
      <t>キニュウ</t>
    </rPh>
    <rPh sb="7" eb="8">
      <t>ガク</t>
    </rPh>
    <rPh sb="10" eb="12">
      <t>ケイサン</t>
    </rPh>
    <rPh sb="12" eb="13">
      <t>ゴ</t>
    </rPh>
    <rPh sb="14" eb="17">
      <t>ショウスウテン</t>
    </rPh>
    <rPh sb="17" eb="19">
      <t>イカ</t>
    </rPh>
    <rPh sb="20" eb="21">
      <t>キ</t>
    </rPh>
    <rPh sb="22" eb="23">
      <t>ア</t>
    </rPh>
    <phoneticPr fontId="4"/>
  </si>
  <si>
    <t>３．再生可能エネルギー発電促進賦課金及び燃料費調整額を除く一切の諸経費を含めた入札金額とする。</t>
    <rPh sb="2" eb="6">
      <t>サイセイカノウ</t>
    </rPh>
    <rPh sb="11" eb="13">
      <t>ハツデン</t>
    </rPh>
    <rPh sb="13" eb="15">
      <t>ソクシン</t>
    </rPh>
    <rPh sb="15" eb="18">
      <t>フカキン</t>
    </rPh>
    <rPh sb="18" eb="19">
      <t>オヨ</t>
    </rPh>
    <rPh sb="20" eb="22">
      <t>ネンリョウ</t>
    </rPh>
    <rPh sb="22" eb="23">
      <t>ヒ</t>
    </rPh>
    <rPh sb="23" eb="25">
      <t>チョウセイ</t>
    </rPh>
    <rPh sb="25" eb="26">
      <t>ガク</t>
    </rPh>
    <rPh sb="27" eb="28">
      <t>ノゾ</t>
    </rPh>
    <rPh sb="29" eb="31">
      <t>イッサイ</t>
    </rPh>
    <rPh sb="32" eb="33">
      <t>ショ</t>
    </rPh>
    <rPh sb="33" eb="35">
      <t>ケイヒ</t>
    </rPh>
    <rPh sb="36" eb="37">
      <t>フク</t>
    </rPh>
    <rPh sb="39" eb="41">
      <t>ニュウサツ</t>
    </rPh>
    <rPh sb="41" eb="43">
      <t>キンガク</t>
    </rPh>
    <phoneticPr fontId="4"/>
  </si>
  <si>
    <r>
      <t>５．非化石証書等調達費用及びその他費用は、</t>
    </r>
    <r>
      <rPr>
        <u/>
        <sz val="11"/>
        <color theme="1"/>
        <rFont val="MS Pゴシック"/>
        <family val="3"/>
        <charset val="128"/>
      </rPr>
      <t>小数点以下切り捨て</t>
    </r>
    <r>
      <rPr>
        <sz val="11"/>
        <color theme="1"/>
        <rFont val="MS Pゴシック"/>
        <family val="2"/>
        <charset val="128"/>
      </rPr>
      <t>とする。</t>
    </r>
    <rPh sb="2" eb="3">
      <t>ヒ</t>
    </rPh>
    <rPh sb="3" eb="5">
      <t>カセキ</t>
    </rPh>
    <rPh sb="5" eb="7">
      <t>ショウショ</t>
    </rPh>
    <rPh sb="7" eb="8">
      <t>トウ</t>
    </rPh>
    <rPh sb="8" eb="10">
      <t>チョウタツ</t>
    </rPh>
    <rPh sb="10" eb="12">
      <t>ヒヨウ</t>
    </rPh>
    <rPh sb="12" eb="13">
      <t>オヨ</t>
    </rPh>
    <rPh sb="16" eb="17">
      <t>タ</t>
    </rPh>
    <rPh sb="17" eb="19">
      <t>ヒヨウ</t>
    </rPh>
    <rPh sb="21" eb="24">
      <t>ショウスウテン</t>
    </rPh>
    <rPh sb="24" eb="26">
      <t>イカ</t>
    </rPh>
    <rPh sb="26" eb="27">
      <t>キ</t>
    </rPh>
    <rPh sb="28" eb="29">
      <t>ス</t>
    </rPh>
    <phoneticPr fontId="4"/>
  </si>
  <si>
    <t>件名：桐生市役所新庁舎で使用する環境に配慮した電力調達</t>
    <rPh sb="0" eb="2">
      <t>ケンメイ</t>
    </rPh>
    <rPh sb="3" eb="8">
      <t>キリュウシヤクショ</t>
    </rPh>
    <rPh sb="8" eb="9">
      <t>シン</t>
    </rPh>
    <rPh sb="9" eb="11">
      <t>チョウシャ</t>
    </rPh>
    <rPh sb="12" eb="14">
      <t>シヨウ</t>
    </rPh>
    <rPh sb="16" eb="18">
      <t>カンキョウ</t>
    </rPh>
    <rPh sb="19" eb="21">
      <t>ハイリョ</t>
    </rPh>
    <rPh sb="23" eb="25">
      <t>デンリョク</t>
    </rPh>
    <rPh sb="25" eb="27">
      <t>チョウタツ</t>
    </rPh>
    <phoneticPr fontId="4"/>
  </si>
  <si>
    <t>令和７年９月分</t>
    <rPh sb="0" eb="1">
      <t>レイ</t>
    </rPh>
    <rPh sb="1" eb="2">
      <t>ワ</t>
    </rPh>
    <rPh sb="3" eb="4">
      <t>ネン</t>
    </rPh>
    <rPh sb="5" eb="6">
      <t>ガツ</t>
    </rPh>
    <rPh sb="6" eb="7">
      <t>ブン</t>
    </rPh>
    <phoneticPr fontId="5"/>
  </si>
  <si>
    <t>令和７年１０月分</t>
    <rPh sb="0" eb="1">
      <t>レイ</t>
    </rPh>
    <rPh sb="1" eb="2">
      <t>ワ</t>
    </rPh>
    <rPh sb="3" eb="4">
      <t>ネン</t>
    </rPh>
    <rPh sb="6" eb="7">
      <t>ガツ</t>
    </rPh>
    <rPh sb="7" eb="8">
      <t>ブン</t>
    </rPh>
    <phoneticPr fontId="5"/>
  </si>
  <si>
    <t>令和７年１１月分</t>
    <rPh sb="0" eb="1">
      <t>レイ</t>
    </rPh>
    <rPh sb="1" eb="2">
      <t>ワ</t>
    </rPh>
    <rPh sb="3" eb="4">
      <t>ネン</t>
    </rPh>
    <rPh sb="6" eb="7">
      <t>ガツ</t>
    </rPh>
    <rPh sb="7" eb="8">
      <t>ブン</t>
    </rPh>
    <phoneticPr fontId="5"/>
  </si>
  <si>
    <t>令和７年１２月分</t>
    <rPh sb="0" eb="1">
      <t>レイ</t>
    </rPh>
    <rPh sb="1" eb="2">
      <t>ワ</t>
    </rPh>
    <rPh sb="3" eb="4">
      <t>ネン</t>
    </rPh>
    <rPh sb="6" eb="7">
      <t>ガツ</t>
    </rPh>
    <rPh sb="7" eb="8">
      <t>ブン</t>
    </rPh>
    <phoneticPr fontId="5"/>
  </si>
  <si>
    <t>令和８年１月分</t>
    <rPh sb="0" eb="1">
      <t>レイ</t>
    </rPh>
    <rPh sb="1" eb="2">
      <t>ワ</t>
    </rPh>
    <rPh sb="3" eb="4">
      <t>ネン</t>
    </rPh>
    <rPh sb="5" eb="6">
      <t>ガツ</t>
    </rPh>
    <rPh sb="6" eb="7">
      <t>ブン</t>
    </rPh>
    <phoneticPr fontId="5"/>
  </si>
  <si>
    <t>令和８年２月分</t>
    <rPh sb="0" eb="1">
      <t>レイ</t>
    </rPh>
    <rPh sb="1" eb="2">
      <t>ワ</t>
    </rPh>
    <rPh sb="3" eb="4">
      <t>ネン</t>
    </rPh>
    <rPh sb="5" eb="6">
      <t>ガツ</t>
    </rPh>
    <rPh sb="6" eb="7">
      <t>ブン</t>
    </rPh>
    <phoneticPr fontId="5"/>
  </si>
  <si>
    <t>令和８年３月分</t>
    <rPh sb="0" eb="1">
      <t>レイ</t>
    </rPh>
    <rPh sb="1" eb="2">
      <t>ワ</t>
    </rPh>
    <rPh sb="3" eb="4">
      <t>ネン</t>
    </rPh>
    <rPh sb="5" eb="6">
      <t>ガツ</t>
    </rPh>
    <rPh sb="6" eb="7">
      <t>ブン</t>
    </rPh>
    <phoneticPr fontId="5"/>
  </si>
  <si>
    <t>令和８年４月分</t>
    <rPh sb="0" eb="1">
      <t>レイ</t>
    </rPh>
    <rPh sb="1" eb="2">
      <t>ワ</t>
    </rPh>
    <rPh sb="3" eb="4">
      <t>ネン</t>
    </rPh>
    <rPh sb="5" eb="6">
      <t>ガツ</t>
    </rPh>
    <rPh sb="6" eb="7">
      <t>ブン</t>
    </rPh>
    <phoneticPr fontId="5"/>
  </si>
  <si>
    <t>令和８年５月分</t>
    <rPh sb="0" eb="1">
      <t>レイ</t>
    </rPh>
    <rPh sb="1" eb="2">
      <t>ワ</t>
    </rPh>
    <rPh sb="3" eb="4">
      <t>ネン</t>
    </rPh>
    <rPh sb="5" eb="6">
      <t>ガツ</t>
    </rPh>
    <rPh sb="6" eb="7">
      <t>ブン</t>
    </rPh>
    <phoneticPr fontId="5"/>
  </si>
  <si>
    <t>令和８年６月分</t>
    <rPh sb="0" eb="1">
      <t>レイ</t>
    </rPh>
    <rPh sb="1" eb="2">
      <t>ワ</t>
    </rPh>
    <rPh sb="3" eb="4">
      <t>ネン</t>
    </rPh>
    <rPh sb="5" eb="6">
      <t>ガツ</t>
    </rPh>
    <rPh sb="6" eb="7">
      <t>ブン</t>
    </rPh>
    <phoneticPr fontId="5"/>
  </si>
  <si>
    <t>令和８年７月分</t>
    <rPh sb="0" eb="1">
      <t>レイ</t>
    </rPh>
    <rPh sb="1" eb="2">
      <t>ワ</t>
    </rPh>
    <rPh sb="3" eb="4">
      <t>ネン</t>
    </rPh>
    <rPh sb="5" eb="6">
      <t>ガツ</t>
    </rPh>
    <rPh sb="6" eb="7">
      <t>ブン</t>
    </rPh>
    <phoneticPr fontId="5"/>
  </si>
  <si>
    <t>令和８年８月分</t>
    <rPh sb="0" eb="1">
      <t>レイ</t>
    </rPh>
    <rPh sb="1" eb="2">
      <t>ワ</t>
    </rPh>
    <rPh sb="3" eb="4">
      <t>ネン</t>
    </rPh>
    <rPh sb="5" eb="6">
      <t>ガツ</t>
    </rPh>
    <rPh sb="6" eb="7">
      <t>ブン</t>
    </rPh>
    <phoneticPr fontId="5"/>
  </si>
  <si>
    <t>夏季</t>
    <rPh sb="0" eb="2">
      <t>カキ</t>
    </rPh>
    <phoneticPr fontId="3"/>
  </si>
  <si>
    <t>他季</t>
    <rPh sb="0" eb="1">
      <t>タ</t>
    </rPh>
    <rPh sb="1" eb="2">
      <t>キ</t>
    </rPh>
    <phoneticPr fontId="3"/>
  </si>
  <si>
    <t>７．新庁舎の予定使用電力量は、旧庁舎の使用実績量に対して38％使用量が減少するものと仮定した使用量とする。</t>
    <rPh sb="2" eb="5">
      <t>シンチョウシャ</t>
    </rPh>
    <rPh sb="6" eb="8">
      <t>ヨテイ</t>
    </rPh>
    <rPh sb="8" eb="10">
      <t>シヨウ</t>
    </rPh>
    <rPh sb="10" eb="12">
      <t>デンリョク</t>
    </rPh>
    <rPh sb="12" eb="13">
      <t>リョウ</t>
    </rPh>
    <rPh sb="15" eb="16">
      <t>キュウ</t>
    </rPh>
    <rPh sb="16" eb="18">
      <t>チョウシャ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</si>
</sst>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MS Pゴシック"/>
      <family val="2"/>
      <charset val="128"/>
    </font>
    <font>
      <sz val="11"/>
      <color theme="1"/>
      <name val="MS Pゴシック"/>
      <family val="2"/>
      <charset val="128"/>
    </font>
    <font>
      <sz val="14"/>
      <color theme="1"/>
      <name val="游ゴシック"/>
      <family val="3"/>
      <charset val="128"/>
      <scheme val="minor"/>
    </font>
    <font>
      <sz val="6"/>
      <name val="MS Pゴシック"/>
      <family val="2"/>
      <charset val="128"/>
    </font>
    <font>
      <sz val="6"/>
      <name val="ＭＳ Ｐゴシック"/>
      <family val="3"/>
      <charset val="128"/>
    </font>
    <font>
      <sz val="9"/>
      <color indexed="8"/>
      <name val="ＭＳ Ｐゴシック"/>
      <family val="3"/>
      <charset val="128"/>
    </font>
    <font>
      <sz val="11"/>
      <color theme="1"/>
      <name val="游ゴシック"/>
      <family val="3"/>
      <charset val="128"/>
      <scheme val="minor"/>
    </font>
    <font>
      <sz val="11"/>
      <color rgb="FF0000FF"/>
      <name val="游ゴシック"/>
      <family val="3"/>
      <charset val="128"/>
      <scheme val="minor"/>
    </font>
    <font>
      <sz val="11"/>
      <name val="游ゴシック"/>
      <family val="3"/>
      <charset val="128"/>
      <scheme val="minor"/>
    </font>
    <font>
      <sz val="11"/>
      <color rgb="FFFF0000"/>
      <name val="游ゴシック"/>
      <family val="3"/>
      <charset val="128"/>
      <scheme val="minor"/>
    </font>
    <font>
      <sz val="9"/>
      <color theme="1"/>
      <name val="游ゴシック"/>
      <family val="3"/>
      <charset val="128"/>
      <scheme val="minor"/>
    </font>
    <font>
      <u/>
      <sz val="11"/>
      <color indexed="8"/>
      <name val="ＭＳ Ｐゴシック"/>
      <family val="3"/>
      <charset val="128"/>
    </font>
    <font>
      <b/>
      <sz val="11"/>
      <color theme="1"/>
      <name val="MS Pゴシック"/>
      <family val="3"/>
      <charset val="128"/>
    </font>
    <font>
      <sz val="12"/>
      <color theme="1"/>
      <name val="MS Pゴシック"/>
      <family val="2"/>
      <charset val="128"/>
    </font>
    <font>
      <sz val="12"/>
      <color theme="1"/>
      <name val="MS Pゴシック"/>
      <family val="3"/>
      <charset val="128"/>
    </font>
    <font>
      <u/>
      <sz val="11"/>
      <color theme="1"/>
      <name val="MS Pゴシック"/>
      <family val="3"/>
      <charset val="128"/>
    </font>
  </fonts>
  <fills count="3">
    <fill>
      <patternFill patternType="none"/>
    </fill>
    <fill>
      <patternFill patternType="gray125"/>
    </fill>
    <fill>
      <patternFill patternType="solid">
        <fgColor theme="8" tint="0.59999389629810485"/>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double">
        <color indexed="64"/>
      </top>
      <bottom style="thin">
        <color indexed="64"/>
      </bottom>
      <diagonal style="hair">
        <color indexed="64"/>
      </diagonal>
    </border>
    <border diagonalUp="1">
      <left style="thin">
        <color indexed="64"/>
      </left>
      <right/>
      <top style="double">
        <color indexed="64"/>
      </top>
      <bottom style="thin">
        <color indexed="64"/>
      </bottom>
      <diagonal style="hair">
        <color indexed="64"/>
      </diagonal>
    </border>
    <border diagonalUp="1">
      <left style="medium">
        <color indexed="64"/>
      </left>
      <right style="medium">
        <color indexed="64"/>
      </right>
      <top style="double">
        <color indexed="64"/>
      </top>
      <bottom style="medium">
        <color indexed="64"/>
      </bottom>
      <diagonal style="hair">
        <color indexed="64"/>
      </diagonal>
    </border>
    <border>
      <left style="medium">
        <color indexed="64"/>
      </left>
      <right style="thin">
        <color indexed="64"/>
      </right>
      <top style="double">
        <color indexed="64"/>
      </top>
      <bottom style="thin">
        <color indexed="64"/>
      </bottom>
      <diagonal/>
    </border>
    <border>
      <left style="medium">
        <color indexed="64"/>
      </left>
      <right style="medium">
        <color indexed="64"/>
      </right>
      <top/>
      <bottom style="medium">
        <color indexed="64"/>
      </bottom>
      <diagonal/>
    </border>
    <border>
      <left style="thick">
        <color indexed="64"/>
      </left>
      <right style="thick">
        <color indexed="64"/>
      </right>
      <top style="thick">
        <color indexed="64"/>
      </top>
      <bottom style="thick">
        <color indexed="64"/>
      </bottom>
      <diagonal/>
    </border>
    <border>
      <left/>
      <right/>
      <top style="thin">
        <color indexed="64"/>
      </top>
      <bottom style="thin">
        <color indexed="64"/>
      </bottom>
      <diagonal/>
    </border>
    <border>
      <left/>
      <right style="thick">
        <color indexed="64"/>
      </right>
      <top/>
      <bottom/>
      <diagonal/>
    </border>
    <border>
      <left style="thin">
        <color indexed="64"/>
      </left>
      <right style="thin">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alignment vertical="center"/>
    </xf>
  </cellStyleXfs>
  <cellXfs count="56">
    <xf numFmtId="0" fontId="0" fillId="0" borderId="0" xfId="0">
      <alignment vertical="center"/>
    </xf>
    <xf numFmtId="0" fontId="0" fillId="0" borderId="2" xfId="0" applyBorder="1">
      <alignment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lignment vertic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0" fillId="0" borderId="10" xfId="0" applyBorder="1">
      <alignment vertical="center"/>
    </xf>
    <xf numFmtId="38" fontId="6" fillId="0" borderId="10" xfId="1" applyFont="1" applyBorder="1">
      <alignment vertical="center"/>
    </xf>
    <xf numFmtId="40" fontId="6" fillId="2" borderId="11" xfId="1" applyNumberFormat="1" applyFont="1" applyFill="1" applyBorder="1" applyProtection="1">
      <alignment vertical="center"/>
      <protection locked="0"/>
    </xf>
    <xf numFmtId="40" fontId="6" fillId="0" borderId="11" xfId="1" applyNumberFormat="1" applyFont="1" applyBorder="1" applyAlignment="1">
      <alignment horizontal="center" vertical="center"/>
    </xf>
    <xf numFmtId="40" fontId="7" fillId="0" borderId="12" xfId="1" applyNumberFormat="1" applyFont="1" applyBorder="1">
      <alignment vertical="center"/>
    </xf>
    <xf numFmtId="38" fontId="6" fillId="0" borderId="13" xfId="1" applyFont="1" applyBorder="1">
      <alignment vertical="center"/>
    </xf>
    <xf numFmtId="2" fontId="0" fillId="2" borderId="11" xfId="0" applyNumberFormat="1" applyFill="1" applyBorder="1" applyProtection="1">
      <alignment vertical="center"/>
      <protection locked="0"/>
    </xf>
    <xf numFmtId="38" fontId="7" fillId="0" borderId="12" xfId="0" applyNumberFormat="1" applyFont="1" applyBorder="1">
      <alignment vertical="center"/>
    </xf>
    <xf numFmtId="0" fontId="0" fillId="0" borderId="14" xfId="0" applyBorder="1">
      <alignment vertical="center"/>
    </xf>
    <xf numFmtId="0" fontId="0" fillId="0" borderId="15" xfId="0" applyBorder="1">
      <alignment vertical="center"/>
    </xf>
    <xf numFmtId="0" fontId="7" fillId="0" borderId="16" xfId="0" applyFont="1" applyBorder="1">
      <alignment vertical="center"/>
    </xf>
    <xf numFmtId="38" fontId="7" fillId="0" borderId="17" xfId="0" applyNumberFormat="1" applyFont="1" applyBorder="1">
      <alignment vertical="center"/>
    </xf>
    <xf numFmtId="38" fontId="7" fillId="0" borderId="18" xfId="0" applyNumberFormat="1" applyFont="1" applyBorder="1">
      <alignment vertical="center"/>
    </xf>
    <xf numFmtId="0" fontId="0" fillId="0" borderId="0" xfId="0" applyBorder="1">
      <alignment vertical="center"/>
    </xf>
    <xf numFmtId="0" fontId="8" fillId="0" borderId="0" xfId="0" applyFont="1" applyBorder="1">
      <alignment vertical="center"/>
    </xf>
    <xf numFmtId="0" fontId="9" fillId="0" borderId="0" xfId="2" applyFont="1" applyBorder="1" applyAlignment="1">
      <alignment horizontal="right" vertical="center"/>
    </xf>
    <xf numFmtId="38" fontId="7" fillId="0" borderId="0" xfId="2" applyNumberFormat="1" applyFont="1" applyBorder="1">
      <alignment vertical="center"/>
    </xf>
    <xf numFmtId="38" fontId="8" fillId="0" borderId="0" xfId="2" applyNumberFormat="1" applyFont="1" applyBorder="1">
      <alignment vertical="center"/>
    </xf>
    <xf numFmtId="0" fontId="6" fillId="0" borderId="0" xfId="2" applyFont="1" applyBorder="1">
      <alignment vertical="center"/>
    </xf>
    <xf numFmtId="0" fontId="6" fillId="0" borderId="0" xfId="2" applyFont="1" applyAlignment="1">
      <alignment horizontal="right" vertical="center"/>
    </xf>
    <xf numFmtId="38" fontId="7" fillId="0" borderId="19" xfId="1" applyFont="1" applyBorder="1">
      <alignment vertical="center"/>
    </xf>
    <xf numFmtId="0" fontId="10" fillId="0" borderId="0" xfId="2" applyFont="1" applyAlignment="1">
      <alignment horizontal="right" vertical="center"/>
    </xf>
    <xf numFmtId="0" fontId="10" fillId="0" borderId="0" xfId="0" applyFont="1" applyAlignment="1">
      <alignment horizontal="right" vertical="center"/>
    </xf>
    <xf numFmtId="0" fontId="0" fillId="0" borderId="11" xfId="0" applyBorder="1" applyAlignment="1">
      <alignment vertical="center"/>
    </xf>
    <xf numFmtId="0" fontId="0" fillId="0" borderId="13" xfId="0" applyBorder="1" applyAlignment="1">
      <alignment vertical="center"/>
    </xf>
    <xf numFmtId="0" fontId="0" fillId="0" borderId="10" xfId="0" applyBorder="1" applyAlignment="1">
      <alignment horizontal="center" vertical="center"/>
    </xf>
    <xf numFmtId="0" fontId="0" fillId="0" borderId="20" xfId="0" applyBorder="1" applyAlignment="1">
      <alignment vertical="center"/>
    </xf>
    <xf numFmtId="38" fontId="7" fillId="0" borderId="10" xfId="0" applyNumberFormat="1" applyFont="1" applyBorder="1">
      <alignment vertical="center"/>
    </xf>
    <xf numFmtId="0" fontId="0" fillId="0" borderId="2" xfId="0" applyBorder="1" applyAlignment="1">
      <alignment horizontal="center" vertical="center"/>
    </xf>
    <xf numFmtId="0" fontId="13" fillId="0" borderId="0" xfId="0" applyFont="1">
      <alignment vertical="center"/>
    </xf>
    <xf numFmtId="0" fontId="14" fillId="0" borderId="0" xfId="0" applyFont="1">
      <alignment vertical="center"/>
    </xf>
    <xf numFmtId="0" fontId="13" fillId="0" borderId="1" xfId="0" applyFont="1" applyBorder="1">
      <alignment vertical="center"/>
    </xf>
    <xf numFmtId="0" fontId="0" fillId="0" borderId="0" xfId="0" applyAlignment="1">
      <alignment vertical="center"/>
    </xf>
    <xf numFmtId="0" fontId="0" fillId="0" borderId="2" xfId="0" applyBorder="1" applyAlignment="1">
      <alignment horizontal="center" vertical="center" wrapText="1"/>
    </xf>
    <xf numFmtId="0" fontId="12" fillId="0" borderId="0" xfId="0" applyFont="1" applyAlignment="1">
      <alignment horizontal="right" vertical="center"/>
    </xf>
    <xf numFmtId="0" fontId="12" fillId="0" borderId="21" xfId="0" applyFont="1" applyBorder="1" applyAlignment="1">
      <alignment horizontal="right" vertical="center"/>
    </xf>
    <xf numFmtId="0" fontId="2" fillId="0" borderId="0" xfId="0" applyFont="1" applyAlignment="1">
      <alignment horizontal="center" vertical="center"/>
    </xf>
    <xf numFmtId="0" fontId="14" fillId="2" borderId="1" xfId="0" applyFont="1" applyFill="1" applyBorder="1" applyAlignment="1" applyProtection="1">
      <alignment vertical="center"/>
      <protection locked="0"/>
    </xf>
    <xf numFmtId="0" fontId="0" fillId="0" borderId="11" xfId="0" applyBorder="1" applyAlignment="1">
      <alignment vertical="center"/>
    </xf>
    <xf numFmtId="0" fontId="0" fillId="0" borderId="20" xfId="0" applyBorder="1" applyAlignment="1">
      <alignment vertical="center"/>
    </xf>
    <xf numFmtId="0" fontId="0" fillId="0" borderId="13" xfId="0" applyBorder="1" applyAlignment="1">
      <alignment vertical="center"/>
    </xf>
    <xf numFmtId="0" fontId="0" fillId="0" borderId="2" xfId="0" applyBorder="1" applyAlignment="1">
      <alignment horizontal="center" vertical="center" wrapText="1"/>
    </xf>
    <xf numFmtId="0" fontId="0" fillId="0" borderId="22" xfId="0" applyBorder="1" applyAlignment="1">
      <alignment horizontal="center" vertical="center" wrapText="1"/>
    </xf>
    <xf numFmtId="0" fontId="0" fillId="0" borderId="6" xfId="0" applyBorder="1" applyAlignment="1">
      <alignment horizontal="center" vertical="center" wrapText="1"/>
    </xf>
  </cellXfs>
  <cellStyles count="3">
    <cellStyle name="桁区切り" xfId="1" builtinId="6"/>
    <cellStyle name="標準" xfId="0" builtinId="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8"/>
  <sheetViews>
    <sheetView tabSelected="1" topLeftCell="A4" workbookViewId="0">
      <selection activeCell="I39" sqref="I39"/>
    </sheetView>
  </sheetViews>
  <sheetFormatPr defaultRowHeight="13.5"/>
  <cols>
    <col min="1" max="1" width="18.125" customWidth="1"/>
    <col min="2" max="2" width="7.5" customWidth="1"/>
    <col min="3" max="4" width="15" customWidth="1"/>
    <col min="6" max="10" width="15" customWidth="1"/>
  </cols>
  <sheetData>
    <row r="1" spans="1:10" ht="24">
      <c r="A1" s="48" t="s">
        <v>0</v>
      </c>
      <c r="B1" s="48"/>
      <c r="C1" s="48"/>
      <c r="D1" s="48"/>
      <c r="E1" s="48"/>
      <c r="F1" s="48"/>
      <c r="G1" s="48"/>
      <c r="H1" s="48"/>
      <c r="I1" s="48"/>
      <c r="J1" s="48"/>
    </row>
    <row r="3" spans="1:10" ht="14.25">
      <c r="A3" s="41" t="s">
        <v>38</v>
      </c>
      <c r="B3" s="42"/>
      <c r="C3" s="42"/>
      <c r="D3" s="42"/>
      <c r="H3" s="43" t="s">
        <v>1</v>
      </c>
      <c r="I3" s="49"/>
      <c r="J3" s="49"/>
    </row>
    <row r="4" spans="1:10" ht="14.25" thickBot="1"/>
    <row r="5" spans="1:10" ht="49.5">
      <c r="A5" s="40" t="s">
        <v>31</v>
      </c>
      <c r="B5" s="40" t="s">
        <v>32</v>
      </c>
      <c r="C5" s="2" t="s">
        <v>2</v>
      </c>
      <c r="D5" s="3" t="s">
        <v>3</v>
      </c>
      <c r="E5" s="3" t="s">
        <v>4</v>
      </c>
      <c r="F5" s="4" t="s">
        <v>29</v>
      </c>
      <c r="G5" s="5" t="s">
        <v>5</v>
      </c>
      <c r="H5" s="3" t="s">
        <v>6</v>
      </c>
      <c r="I5" s="4" t="s">
        <v>30</v>
      </c>
      <c r="J5" s="4" t="s">
        <v>7</v>
      </c>
    </row>
    <row r="6" spans="1:10">
      <c r="A6" s="6"/>
      <c r="B6" s="6"/>
      <c r="C6" s="7" t="s">
        <v>8</v>
      </c>
      <c r="D6" s="8" t="s">
        <v>9</v>
      </c>
      <c r="E6" s="8" t="s">
        <v>10</v>
      </c>
      <c r="F6" s="9" t="s">
        <v>11</v>
      </c>
      <c r="G6" s="10" t="s">
        <v>12</v>
      </c>
      <c r="H6" s="11" t="s">
        <v>13</v>
      </c>
      <c r="I6" s="9" t="s">
        <v>14</v>
      </c>
      <c r="J6" s="9" t="s">
        <v>15</v>
      </c>
    </row>
    <row r="7" spans="1:10" ht="18.75" customHeight="1">
      <c r="A7" s="12" t="s">
        <v>39</v>
      </c>
      <c r="B7" s="45" t="s">
        <v>51</v>
      </c>
      <c r="C7" s="13">
        <v>520</v>
      </c>
      <c r="D7" s="14"/>
      <c r="E7" s="15">
        <v>0.85</v>
      </c>
      <c r="F7" s="16" t="str">
        <f>IF(D7="","",C7*D7*E7)</f>
        <v/>
      </c>
      <c r="G7" s="17">
        <v>56060</v>
      </c>
      <c r="H7" s="18"/>
      <c r="I7" s="16" t="str">
        <f t="shared" ref="I7:I17" si="0">IF(H7="","",G7*H7)</f>
        <v/>
      </c>
      <c r="J7" s="19" t="str">
        <f>IF(SUM(F7,I7)=0,"",ROUNDDOWN(SUM(F7,I7),0))</f>
        <v/>
      </c>
    </row>
    <row r="8" spans="1:10" ht="18.75">
      <c r="A8" s="12" t="s">
        <v>40</v>
      </c>
      <c r="B8" s="53" t="s">
        <v>52</v>
      </c>
      <c r="C8" s="13">
        <v>520</v>
      </c>
      <c r="D8" s="14"/>
      <c r="E8" s="15">
        <v>0.85</v>
      </c>
      <c r="F8" s="16" t="str">
        <f>IF(D8="","",C8*D8*E8)</f>
        <v/>
      </c>
      <c r="G8" s="17">
        <v>74486</v>
      </c>
      <c r="H8" s="18"/>
      <c r="I8" s="16" t="str">
        <f t="shared" si="0"/>
        <v/>
      </c>
      <c r="J8" s="19" t="str">
        <f>IF(SUM(F8,I8)=0,"",ROUNDDOWN(SUM(F8,I8),0))</f>
        <v/>
      </c>
    </row>
    <row r="9" spans="1:10" ht="18.75">
      <c r="A9" s="12" t="s">
        <v>41</v>
      </c>
      <c r="B9" s="54"/>
      <c r="C9" s="17">
        <v>520</v>
      </c>
      <c r="D9" s="14"/>
      <c r="E9" s="15">
        <v>0.85</v>
      </c>
      <c r="F9" s="16" t="str">
        <f t="shared" ref="F9:F17" si="1">IF(D9="","",C9*D9*E9)</f>
        <v/>
      </c>
      <c r="G9" s="17">
        <v>72278</v>
      </c>
      <c r="H9" s="18"/>
      <c r="I9" s="16" t="str">
        <f t="shared" si="0"/>
        <v/>
      </c>
      <c r="J9" s="19" t="str">
        <f t="shared" ref="J9:J17" si="2">IF(SUM(F9,I9)=0,"",ROUNDDOWN(SUM(F9,I9),0))</f>
        <v/>
      </c>
    </row>
    <row r="10" spans="1:10" ht="18.75" customHeight="1">
      <c r="A10" s="12" t="s">
        <v>42</v>
      </c>
      <c r="B10" s="54"/>
      <c r="C10" s="13">
        <v>520</v>
      </c>
      <c r="D10" s="14"/>
      <c r="E10" s="15">
        <v>0.85</v>
      </c>
      <c r="F10" s="16" t="str">
        <f>IF(D10="","",C10*D10*E10)</f>
        <v/>
      </c>
      <c r="G10" s="17">
        <v>66478</v>
      </c>
      <c r="H10" s="18"/>
      <c r="I10" s="16" t="str">
        <f t="shared" si="0"/>
        <v/>
      </c>
      <c r="J10" s="19" t="str">
        <f t="shared" si="2"/>
        <v/>
      </c>
    </row>
    <row r="11" spans="1:10" ht="18.75">
      <c r="A11" s="12" t="s">
        <v>43</v>
      </c>
      <c r="B11" s="54"/>
      <c r="C11" s="13">
        <v>520</v>
      </c>
      <c r="D11" s="14"/>
      <c r="E11" s="15">
        <v>0.85</v>
      </c>
      <c r="F11" s="16" t="str">
        <f t="shared" si="1"/>
        <v/>
      </c>
      <c r="G11" s="17">
        <v>50188</v>
      </c>
      <c r="H11" s="18"/>
      <c r="I11" s="16" t="str">
        <f t="shared" si="0"/>
        <v/>
      </c>
      <c r="J11" s="19" t="str">
        <f t="shared" si="2"/>
        <v/>
      </c>
    </row>
    <row r="12" spans="1:10" ht="18.75">
      <c r="A12" s="12" t="s">
        <v>44</v>
      </c>
      <c r="B12" s="54"/>
      <c r="C12" s="17">
        <v>520</v>
      </c>
      <c r="D12" s="14"/>
      <c r="E12" s="15">
        <v>0.85</v>
      </c>
      <c r="F12" s="16" t="str">
        <f t="shared" si="1"/>
        <v/>
      </c>
      <c r="G12" s="17">
        <v>62795</v>
      </c>
      <c r="H12" s="18"/>
      <c r="I12" s="16" t="str">
        <f t="shared" si="0"/>
        <v/>
      </c>
      <c r="J12" s="19" t="str">
        <f t="shared" si="2"/>
        <v/>
      </c>
    </row>
    <row r="13" spans="1:10" ht="18.75" customHeight="1">
      <c r="A13" s="12" t="s">
        <v>45</v>
      </c>
      <c r="B13" s="54"/>
      <c r="C13" s="13">
        <v>520</v>
      </c>
      <c r="D13" s="14"/>
      <c r="E13" s="15">
        <v>0.85</v>
      </c>
      <c r="F13" s="16" t="str">
        <f t="shared" si="1"/>
        <v/>
      </c>
      <c r="G13" s="17">
        <v>85279</v>
      </c>
      <c r="H13" s="18"/>
      <c r="I13" s="16" t="str">
        <f t="shared" si="0"/>
        <v/>
      </c>
      <c r="J13" s="19" t="str">
        <f t="shared" si="2"/>
        <v/>
      </c>
    </row>
    <row r="14" spans="1:10" ht="18.75">
      <c r="A14" s="12" t="s">
        <v>46</v>
      </c>
      <c r="B14" s="54"/>
      <c r="C14" s="13">
        <v>520</v>
      </c>
      <c r="D14" s="14"/>
      <c r="E14" s="15">
        <v>0.85</v>
      </c>
      <c r="F14" s="16" t="str">
        <f t="shared" si="1"/>
        <v/>
      </c>
      <c r="G14" s="17">
        <v>87007</v>
      </c>
      <c r="H14" s="18"/>
      <c r="I14" s="16" t="str">
        <f t="shared" si="0"/>
        <v/>
      </c>
      <c r="J14" s="19" t="str">
        <f t="shared" si="2"/>
        <v/>
      </c>
    </row>
    <row r="15" spans="1:10" ht="18.75">
      <c r="A15" s="12" t="s">
        <v>47</v>
      </c>
      <c r="B15" s="54"/>
      <c r="C15" s="13">
        <v>520</v>
      </c>
      <c r="D15" s="14"/>
      <c r="E15" s="15">
        <v>0.85</v>
      </c>
      <c r="F15" s="16" t="str">
        <f t="shared" si="1"/>
        <v/>
      </c>
      <c r="G15" s="17">
        <v>65441</v>
      </c>
      <c r="H15" s="18"/>
      <c r="I15" s="16" t="str">
        <f t="shared" si="0"/>
        <v/>
      </c>
      <c r="J15" s="19" t="str">
        <f t="shared" si="2"/>
        <v/>
      </c>
    </row>
    <row r="16" spans="1:10" ht="18.75" customHeight="1">
      <c r="A16" s="12" t="s">
        <v>48</v>
      </c>
      <c r="B16" s="54"/>
      <c r="C16" s="13">
        <v>520</v>
      </c>
      <c r="D16" s="14"/>
      <c r="E16" s="15">
        <v>0.85</v>
      </c>
      <c r="F16" s="16" t="str">
        <f t="shared" si="1"/>
        <v/>
      </c>
      <c r="G16" s="17">
        <v>65474</v>
      </c>
      <c r="H16" s="18"/>
      <c r="I16" s="16" t="str">
        <f t="shared" si="0"/>
        <v/>
      </c>
      <c r="J16" s="19" t="str">
        <f t="shared" si="2"/>
        <v/>
      </c>
    </row>
    <row r="17" spans="1:11" ht="18.75">
      <c r="A17" s="12" t="s">
        <v>49</v>
      </c>
      <c r="B17" s="54" t="s">
        <v>51</v>
      </c>
      <c r="C17" s="13">
        <v>520</v>
      </c>
      <c r="D17" s="14"/>
      <c r="E17" s="15">
        <v>0.85</v>
      </c>
      <c r="F17" s="16" t="str">
        <f t="shared" si="1"/>
        <v/>
      </c>
      <c r="G17" s="17">
        <v>52279</v>
      </c>
      <c r="H17" s="18"/>
      <c r="I17" s="16" t="str">
        <f t="shared" si="0"/>
        <v/>
      </c>
      <c r="J17" s="19" t="str">
        <f t="shared" si="2"/>
        <v/>
      </c>
    </row>
    <row r="18" spans="1:11" ht="18.75" customHeight="1" thickBot="1">
      <c r="A18" s="12" t="s">
        <v>50</v>
      </c>
      <c r="B18" s="55"/>
      <c r="C18" s="13">
        <v>520</v>
      </c>
      <c r="D18" s="14"/>
      <c r="E18" s="15">
        <v>0.85</v>
      </c>
      <c r="F18" s="16" t="str">
        <f>IF(D18="","",C18*D18*E18)</f>
        <v/>
      </c>
      <c r="G18" s="17">
        <v>49236</v>
      </c>
      <c r="H18" s="18"/>
      <c r="I18" s="16" t="str">
        <f>IF(H18="","",G18*H18)</f>
        <v/>
      </c>
      <c r="J18" s="19" t="str">
        <f>IF(SUM(F18,I18)=0,"",ROUNDDOWN(SUM(F18,I18),0))</f>
        <v/>
      </c>
    </row>
    <row r="19" spans="1:11" ht="20.25" customHeight="1" thickTop="1" thickBot="1">
      <c r="A19" s="6" t="s">
        <v>16</v>
      </c>
      <c r="B19" s="6"/>
      <c r="C19" s="20"/>
      <c r="D19" s="21"/>
      <c r="E19" s="21"/>
      <c r="F19" s="22"/>
      <c r="G19" s="23">
        <f>SUM(G7:G18)</f>
        <v>787001</v>
      </c>
      <c r="H19" s="21"/>
      <c r="I19" s="22"/>
      <c r="J19" s="24" t="str">
        <f>IF(SUM(J7:J18)=0,"",SUM(J7:J18))</f>
        <v/>
      </c>
      <c r="K19" t="s">
        <v>17</v>
      </c>
    </row>
    <row r="20" spans="1:11" ht="14.25" thickBot="1"/>
    <row r="21" spans="1:11" ht="20.25" customHeight="1" thickTop="1" thickBot="1">
      <c r="C21" s="25"/>
      <c r="D21" s="26"/>
      <c r="E21" s="27"/>
      <c r="F21" s="28"/>
      <c r="G21" s="29"/>
      <c r="H21" s="30"/>
      <c r="I21" s="31" t="s">
        <v>22</v>
      </c>
      <c r="J21" s="32" t="str">
        <f>IF(J19="","",ROUNDUP(J19*100/110,0))</f>
        <v/>
      </c>
    </row>
    <row r="22" spans="1:11" ht="16.5" thickTop="1">
      <c r="I22" s="33" t="s">
        <v>18</v>
      </c>
    </row>
    <row r="23" spans="1:11" ht="18.75" customHeight="1">
      <c r="A23" s="50"/>
      <c r="B23" s="51"/>
      <c r="C23" s="52"/>
      <c r="D23" s="37" t="s">
        <v>26</v>
      </c>
      <c r="I23" s="34"/>
    </row>
    <row r="24" spans="1:11" ht="18.75" customHeight="1">
      <c r="A24" s="35" t="s">
        <v>23</v>
      </c>
      <c r="B24" s="38"/>
      <c r="C24" s="36"/>
      <c r="D24" s="12"/>
    </row>
    <row r="25" spans="1:11" ht="18.75" customHeight="1">
      <c r="A25" s="35" t="s">
        <v>24</v>
      </c>
      <c r="B25" s="38"/>
      <c r="C25" s="36"/>
      <c r="D25" s="1"/>
    </row>
    <row r="26" spans="1:11" ht="20.25" customHeight="1">
      <c r="A26" s="35" t="s">
        <v>25</v>
      </c>
      <c r="B26" s="38"/>
      <c r="C26" s="38"/>
      <c r="D26" s="39">
        <f>SUM(D24:D25)</f>
        <v>0</v>
      </c>
      <c r="E26" t="s">
        <v>28</v>
      </c>
    </row>
    <row r="27" spans="1:11" ht="14.25" thickBot="1"/>
    <row r="28" spans="1:11" ht="20.25" customHeight="1" thickTop="1" thickBot="1">
      <c r="C28" s="31" t="s">
        <v>27</v>
      </c>
      <c r="D28" s="32">
        <f>IF(D26="","",ROUNDUP(D26*100/110,0))</f>
        <v>0</v>
      </c>
      <c r="E28" s="27"/>
      <c r="F28" s="28"/>
      <c r="G28" s="29"/>
      <c r="H28" s="46" t="s">
        <v>34</v>
      </c>
      <c r="I28" s="47"/>
      <c r="J28" s="32" t="e">
        <f>SUM(J21+D28)</f>
        <v>#VALUE!</v>
      </c>
    </row>
    <row r="29" spans="1:11" ht="16.5" customHeight="1" thickTop="1">
      <c r="C29" s="33" t="s">
        <v>18</v>
      </c>
    </row>
    <row r="31" spans="1:11">
      <c r="A31" t="s">
        <v>19</v>
      </c>
    </row>
    <row r="32" spans="1:11">
      <c r="A32" t="s">
        <v>20</v>
      </c>
    </row>
    <row r="33" spans="1:4">
      <c r="A33" t="s">
        <v>33</v>
      </c>
    </row>
    <row r="34" spans="1:4">
      <c r="A34" t="s">
        <v>36</v>
      </c>
    </row>
    <row r="35" spans="1:4">
      <c r="A35" t="s">
        <v>21</v>
      </c>
    </row>
    <row r="36" spans="1:4">
      <c r="A36" t="s">
        <v>37</v>
      </c>
    </row>
    <row r="37" spans="1:4">
      <c r="A37" t="s">
        <v>35</v>
      </c>
    </row>
    <row r="38" spans="1:4">
      <c r="A38" s="44" t="s">
        <v>53</v>
      </c>
      <c r="B38" s="44"/>
      <c r="C38" s="44"/>
      <c r="D38" s="44"/>
    </row>
  </sheetData>
  <mergeCells count="6">
    <mergeCell ref="H28:I28"/>
    <mergeCell ref="A1:J1"/>
    <mergeCell ref="I3:J3"/>
    <mergeCell ref="A23:C23"/>
    <mergeCell ref="B8:B16"/>
    <mergeCell ref="B17:B18"/>
  </mergeCells>
  <phoneticPr fontId="3"/>
  <dataValidations count="2">
    <dataValidation imeMode="hiragana" allowBlank="1" showInputMessage="1" showErrorMessage="1" sqref="I3:J3" xr:uid="{00000000-0002-0000-0000-000000000000}"/>
    <dataValidation imeMode="off" allowBlank="1" showInputMessage="1" showErrorMessage="1" sqref="D7:D18 H7:H18" xr:uid="{00000000-0002-0000-0000-000001000000}"/>
  </dataValidations>
  <printOptions horizontalCentered="1"/>
  <pageMargins left="0.70866141732283472" right="0.70866141732283472" top="0.23622047244094491" bottom="0.23622047244094491"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2024-06-28T02:44:43Z</dcterms:created>
  <dcterms:modified xsi:type="dcterms:W3CDTF">2025-06-11T09:50:48Z</dcterms:modified>
</cp:coreProperties>
</file>